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mc:Choice Requires="x15">
      <x15ac:absPath xmlns:x15ac="http://schemas.microsoft.com/office/spreadsheetml/2010/11/ac" url="C:\Users\T0521561\Desktop\"/>
    </mc:Choice>
  </mc:AlternateContent>
  <xr:revisionPtr revIDLastSave="0" documentId="8_{A83E4299-61BF-4C5E-9ABB-A25B25EAAE12}" xr6:coauthVersionLast="47" xr6:coauthVersionMax="47" xr10:uidLastSave="{00000000-0000-0000-0000-000000000000}"/>
  <bookViews>
    <workbookView xWindow="28680" yWindow="-120" windowWidth="29040" windowHeight="15720" tabRatio="7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<sst xmlns="http://schemas.openxmlformats.org/spreadsheetml/2006/main" count="1102" uniqueCount="564">
  <si>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</si>
  <si>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</si>
  <si>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</si>
  <si>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</si>
  <si>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</si>
  <si>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</si>
  <si>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</si>
  <si>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</si>
  <si>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</si>
  <si>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</si>
  <si>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</si>
  <si>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</si>
  <si>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</si>
  <si>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</si>
  <si>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</si>
  <si>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</si>
  <si>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</si>
  <si>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</si>
  <si>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</si>
  <si>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</si>
  <si>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</si>
  <si>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</si>
  <si>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</si>
  <si>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</si>
  <si>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</si>
  <si>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</si>
  <si>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</si>
  <si>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</si>
  <si>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</si>
  <si>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</si>
  <si>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</si>
  <si>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</si>
  <si>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</si>
  <si>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</si>
  <si>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</si>
  <si>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</si>
  <si>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</si>
  <si>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</si>
  <si>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</si>
  <si>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</si>
  <si>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</si>
  <si>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</si>
  <si>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</si>
  <si>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</si>
  <si>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</si>
  <si>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</si>
  <si>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</si>
  <si>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</si>
  <si>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</si>
  <si>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</si>
  <si>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</si>
  <si>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</si>
  <si>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</si>
  <si>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</si>
  <si>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</si>
  <si>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</si>
  <si>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</si>
  <si>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</si>
  <si>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</si>
  <si>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</si>
  <si>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</si>
  <si>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</si>
  <si>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</si>
  <si>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</si>
  <si>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</si>
  <si>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</si>
  <si>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</si>
  <si>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</si>
  <si>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</si>
  <si>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</si>
  <si>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</si>
  <si>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</si>
  <si>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</si>
  <si>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</si>
  <si>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</si>
  <si>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</si>
  <si>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</si>
  <si>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</si>
  <si>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</si>
  <si>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</si>
  <si>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</si>
  <si>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</si>
  <si>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</si>
  <si>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</si>
  <si>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</si>
  <si>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</si>
  <si>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</si>
  <si>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</si>
  <si>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</si>
  <si>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</si>
  <si>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</si>
  <si>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</si>
  <si>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</si>
  <si>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</si>
  <si>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</si>
  <si>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</si>
  <si>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</si>
  <si>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</si>
  <si>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</si>
  <si>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</si>
  <si>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</si>
  <si>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</si>
  <si>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</si>
  <si>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</si>
  <si>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</si>
  <si>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</si>
  <si>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</si>
  <si>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</si>
  <si>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</si>
  <si>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</si>
  <si>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</si>
  <si>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</si>
  <si>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</si>
  <si>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</si>
  <si>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</si>
  <si>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</si>
  <si>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</si>
  <si>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</si>
  <si>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</si>
  <si>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</si>
  <si>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</si>
  <si>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</si>
  <si>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</si>
  <si>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</si>
  <si>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</si>
  <si>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</si>
  <si>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</si>
  <si>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</si>
  <si>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</si>
  <si>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</si>
  <si>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</si>
  <si>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</si>
  <si>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</si>
  <si>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</si>
  <si>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</si>
  <si>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</si>
  <si>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</si>
  <si>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</si>
  <si>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</si>
  <si>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</si>
  <si>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</si>
  <si>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</si>
  <si>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</si>
  <si>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</si>
  <si>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</si>
  <si>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</si>
  <si>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</si>
  <si>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</si>
  <si>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</si>
  <si>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</si>
  <si>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</si>
  <si>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</si>
  <si>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</si>
  <si>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</si>
  <si>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</si>
  <si>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</si>
  <si>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</si>
  <si>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</si>
  <si>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</si>
  <si>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</si>
  <si>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</si>
  <si>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</si>
  <si>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</si>
  <si>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</si>
  <si>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</si>
  <si>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</si>
  <si>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</si>
  <si>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</si>
  <si>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</si>
  <si>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</si>
  <si>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</si>
  <si>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</si>
  <si>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</si>
  <si>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</si>
  <si>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</si>
  <si>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</si>
  <si>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</si>
  <si>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</si>
  <si>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</si>
  <si>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</si>
  <si>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</si>
  <si>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</si>
  <si>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</si>
  <si>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</si>
  <si>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</si>
  <si>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</si>
  <si>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</si>
  <si>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</si>
  <si>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</si>
  <si>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</si>
  <si>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</si>
  <si>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</si>
  <si>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</si>
  <si>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</si>
  <si>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</si>
  <si>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</si>
  <si>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</si>
  <si>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</si>
  <si>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</si>
  <si>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</si>
  <si>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</si>
  <si>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</si>
  <si>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</si>
  <si>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</si>
  <si>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</si>
  <si>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</si>
  <si>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</si>
  <si>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</si>
  <si>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</si>
  <si>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</si>
  <si>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</si>
  <si>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</si>
  <si>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</si>
  <si>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</si>
  <si>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</si>
  <si>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</si>
  <si>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</si>
  <si>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</si>
  <si>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</si>
  <si>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</si>
  <si>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</si>
  <si>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</si>
  <si>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</si>
  <si>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</si>
  <si>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</si>
  <si>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</si>
  <si>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</si>
  <si>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</si>
  <si>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</si>
  <si>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</si>
  <si>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</si>
  <si>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</si>
  <si>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</si>
  <si>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</si>
  <si>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</si>
  <si>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</si>
  <si>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</si>
  <si>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</si>
  <si>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</si>
  <si>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</si>
  <si>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</si>
  <si>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</si>
  <si>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</si>
  <si>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</si>
  <si>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</si>
  <si>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</si>
  <si>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</si>
  <si>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</si>
  <si>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</si>
  <si>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</si>
  <si>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</si>
  <si>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</si>
  <si>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</si>
  <si>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</si>
  <si>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</si>
  <si>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</si>
  <si>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</si>
  <si>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</si>
  <si>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</si>
  <si>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</si>
  <si>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</si>
  <si>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</si>
  <si>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</si>
  <si>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</si>
  <si>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</si>
  <si>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</si>
  <si>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</si>
  <si>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</si>
  <si>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</si>
  <si>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</si>
  <si>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</si>
  <si>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</si>
  <si>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</si>
  <si>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</si>
  <si>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</si>
  <si>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</si>
  <si>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</si>
  <si>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</si>
  <si>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</si>
  <si>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</si>
  <si>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</si>
  <si>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</si>
  <si>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</si>
  <si>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</si>
  <si>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</si>
  <si>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</si>
  <si>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</si>
  <si>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</si>
  <si>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</si>
  <si>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</si>
  <si>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</si>
  <si>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</si>
  <si>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</si>
  <si>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</si>
  <si>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</si>
  <si>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</si>
  <si>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</si>
  <si>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</si>
  <si>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</si>
  <si>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</si>
  <si>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</si>
  <si>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</si>
  <si>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</si>
  <si>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</si>
  <si>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</si>
  <si>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</si>
  <si>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</si>
  <si>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</si>
  <si>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</si>
  <si>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</si>
  <si>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</si>
  <si>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</si>
  <si>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</si>
  <si>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</si>
  <si>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</si>
  <si>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</si>
  <si>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</si>
  <si>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</si>
  <si>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</si>
  <si>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</si>
  <si>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</si>
  <si>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</si>
  <si>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</si>
  <si>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</si>
  <si>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</si>
  <si>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</si>
  <si>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</si>
  <si>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</si>
  <si>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</si>
  <si>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</si>
  <si>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</si>
  <si>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</si>
  <si>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</si>
  <si>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</si>
  <si>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</si>
  <si>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</si>
  <si>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</si>
  <si>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</si>
  <si>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</si>
  <si>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</si>
  <si>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</si>
  <si>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</si>
  <si>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</si>
  <si>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</si>
  <si>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</si>
  <si>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</si>
  <si>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</si>
  <si>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</si>
  <si>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</si>
  <si>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</si>
  <si>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</si>
  <si>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</si>
  <si>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</si>
  <si>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</si>
  <si>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</si>
  <si>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</si>
  <si>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</si>
  <si>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</si>
  <si>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</si>
  <si>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</si>
  <si>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</si>
  <si>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</si>
  <si>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</si>
  <si>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</si>
  <si>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</si>
  <si>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</si>
  <si>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</si>
  <si>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</si>
  <si>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</si>
  <si>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</si>
  <si>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</si>
  <si>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</si>
  <si>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</si>
  <si>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</si>
  <si>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</si>
  <si>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</si>
  <si>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</si>
  <si>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</si>
  <si>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</si>
  <si>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</si>
  <si>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</si>
  <si>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</si>
  <si>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</si>
  <si>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</si>
  <si>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</si>
  <si>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</si>
  <si>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</si>
  <si>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</si>
  <si>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</si>
  <si>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</si>
  <si>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</si>
  <si>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</si>
  <si>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</si>
  <si>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</si>
  <si>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</si>
  <si>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</si>
  <si>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</si>
  <si>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</si>
  <si>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</si>
  <si>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</si>
  <si>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</si>
  <si>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</si>
  <si>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</si>
  <si>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</si>
  <si>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</si>
  <si>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</si>
  <si>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</si>
  <si>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</si>
  <si>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</si>
  <si>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</si>
  <si>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</si>
  <si>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</si>
  <si>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</si>
  <si>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</si>
  <si>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</si>
  <si>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</si>
  <si>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</si>
  <si>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</si>
  <si>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</si>
  <si>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</si>
  <si>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</si>
  <si>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</si>
  <si>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</si>
  <si>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</si>
  <si>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</si>
  <si>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</si>
  <si>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</si>
  <si>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</si>
  <si>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</si>
  <si>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</si>
  <si>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</si>
  <si>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</si>
  <si>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</si>
  <si>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</si>
  <si>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</si>
  <si>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</si>
  <si>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</si>
  <si>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</si>
  <si>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</si>
  <si>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</si>
  <si>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</si>
  <si>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</si>
  <si>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</si>
  <si>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</si>
  <si>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</si>
  <si>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</si>
  <si>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</si>
  <si>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</si>
  <si>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</si>
  <si>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</si>
  <si>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</si>
  <si>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</si>
  <si>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</si>
  <si>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</si>
  <si>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</si>
  <si>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</si>
  <si>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</si>
  <si>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</si>
  <si>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</si>
  <si>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</si>
  <si>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</si>
  <si>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</si>
  <si>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</si>
  <si>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</si>
  <si>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</si>
  <si>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</si>
  <si>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</si>
  <si>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</si>
  <si>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</si>
  <si>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</si>
  <si>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</si>
  <si>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</si>
  <si>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</si>
  <si>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</si>
  <si>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</si>
  <si>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</si>
  <si>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</si>
  <si>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</si>
  <si>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</si>
  <si>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</si>
  <si>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</si>
  <si>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</si>
  <si>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</si>
  <si>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</si>
  <si>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</si>
  <si>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</si>
  <si>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</si>
  <si>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</si>
  <si>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</si>
  <si>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</si>
  <si>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</si>
  <si>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</si>
  <si>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</si>
  <si>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</si>
  <si>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</si>
  <si>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</si>
  <si>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</si>
  <si>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</si>
  <si>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</si>
  <si>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</si>
  <si>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</si>
  <si>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</si>
  <si>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</si>
  <si>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</si>
  <si>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</si>
  <si>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</si>
  <si>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</si>
  <si>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</si>
  <si>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</si>
  <si>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</si>
  <si>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</si>
  <si>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</si>
  <si>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</si>
  <si>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</si>
  <si>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</si>
  <si>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</si>
  <si>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</si>
  <si>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</si>
  <si>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</si>
  <si>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</si>
  <si>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</si>
  <si>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</si>
  <si>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</si>
  <si>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</si>
  <si>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</si>
  <si>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</si>
  <si>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</si>
  <si>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</si>
  <si>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</si>
  <si>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</si>
  <si>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</si>
  <si>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0.33</t>
  </si>
  <si>
    <t>▲ 1.74</t>
  </si>
  <si>
    <t>▲ 2.39</t>
  </si>
  <si>
    <t>病院事業会計</t>
  </si>
  <si>
    <t>一般会計</t>
  </si>
  <si>
    <t>水道事業会計</t>
  </si>
  <si>
    <t>介護保険特別会計</t>
  </si>
  <si>
    <t>浄化槽設置管理事業会計</t>
  </si>
  <si>
    <t>一般旅客自動車運送事業会計</t>
  </si>
  <si>
    <t>国民健康保険特別会計</t>
  </si>
  <si>
    <t>▲ 0.42</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</si>
  <si>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</si>
  <si>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</si>
  <si>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</si>
  <si>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</si>
  <si>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</si>
  <si>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</si>
  <si>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</si>
  <si>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</si>
  <si>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</si>
  <si>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ふるさと創生基金</t>
    <rPh sb="4" eb="8">
      <t>ソウセイキキン</t>
    </rPh>
    <phoneticPr fontId="10"/>
  </si>
  <si>
    <t>社会福祉推進基金</t>
    <rPh sb="0" eb="8">
      <t>シャカイフクシスイシンキキン</t>
    </rPh>
    <phoneticPr fontId="10"/>
  </si>
  <si>
    <t>産業振興基金</t>
    <rPh sb="0" eb="6">
      <t>サンギョウシンコウキキン</t>
    </rPh>
    <phoneticPr fontId="10"/>
  </si>
  <si>
    <t>人材育成基金</t>
    <rPh sb="0" eb="6">
      <t>ジンザイイクセイキキン</t>
    </rPh>
    <phoneticPr fontId="10"/>
  </si>
  <si>
    <t>東京都市町村議会議員公務災害補償等組合</t>
    <rPh sb="3" eb="6">
      <t>シチョウソン</t>
    </rPh>
    <phoneticPr fontId="2"/>
  </si>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</sst>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87D-4F17-B942-7DF7F97C24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241249</c:v>
                </c:pt>
                <c:pt idx="1">
                  <c:v>221996</c:v>
                </c:pt>
                <c:pt idx="2">
                  <c:v>365323</c:v>
                </c:pt>
                <c:pt idx="3">
                  <c:v>546956</c:v>
                </c:pt>
                <c:pt idx="4">
                  <c:v>345729</c:v>
                </c:pt>
              </c:numCache>
            </c:numRef>
          </c:val>
          <c:smooth val="0"/>
          <c:extLst>
            <c:ext xmlns:c16="http://schemas.microsoft.com/office/drawing/2014/chart" uri="{C3380CC4-5D6E-409C-BE32-E72D297353CC}">
              <c16:uniqueId val="{00000001-A87D-4F17-B942-7DF7F97C24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4.51</c:v>
                </c:pt>
                <c:pt idx="1">
                  <c:v>3.79</c:v>
                </c:pt>
                <c:pt idx="2">
                  <c:v>2.2200000000000002</c:v>
                </c:pt>
                <c:pt idx="3">
                  <c:v>7.26</c:v>
                </c:pt>
                <c:pt idx="4">
                  <c:v>4.8099999999999996</c:v>
                </c:pt>
              </c:numCache>
            </c:numRef>
          </c:val>
          <c:extLst>
            <c:ext xmlns:c16="http://schemas.microsoft.com/office/drawing/2014/chart" uri="{C3380CC4-5D6E-409C-BE32-E72D297353CC}">
              <c16:uniqueId val="{00000000-5204-4834-820D-DC3B59F881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34.92</c:v>
                </c:pt>
                <c:pt idx="1">
                  <c:v>31.9</c:v>
                </c:pt>
                <c:pt idx="2">
                  <c:v>33.33</c:v>
                </c:pt>
                <c:pt idx="3">
                  <c:v>33.32</c:v>
                </c:pt>
                <c:pt idx="4">
                  <c:v>33.049999999999997</c:v>
                </c:pt>
              </c:numCache>
            </c:numRef>
          </c:val>
          <c:extLst>
            <c:ext xmlns:c16="http://schemas.microsoft.com/office/drawing/2014/chart" uri="{C3380CC4-5D6E-409C-BE32-E72D297353CC}">
              <c16:uniqueId val="{00000001-5204-4834-820D-DC3B59F881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-0.33</c:v>
                </c:pt>
                <c:pt idx="2">
                  <c:v>-1.74</c:v>
                </c:pt>
                <c:pt idx="3">
                  <c:v>5.04</c:v>
                </c:pt>
                <c:pt idx="4">
                  <c:v>-2.39</c:v>
                </c:pt>
              </c:numCache>
            </c:numRef>
          </c:val>
          <c:smooth val="0"/>
          <c:extLst>
            <c:ext xmlns:c16="http://schemas.microsoft.com/office/drawing/2014/chart" uri="{C3380CC4-5D6E-409C-BE32-E72D297353CC}">
              <c16:uniqueId val="{00000002-5204-4834-820D-DC3B59F881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06-48F6-9ABE-28C37FCD1F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06-48F6-9ABE-28C37FCD1F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06-48F6-9ABE-28C37FCD1F4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1.47</c:v>
                </c:pt>
                <c:pt idx="2">
                  <c:v>#N/A</c:v>
                </c:pt>
                <c:pt idx="3">
                  <c:v>0.21</c:v>
                </c:pt>
                <c:pt idx="4">
                  <c:v>0.42</c:v>
                </c:pt>
                <c:pt idx="5">
                  <c:v>#N/A</c:v>
                </c:pt>
                <c:pt idx="6">
                  <c:v>#N/A</c:v>
                </c:pt>
                <c:pt idx="7">
                  <c:v>0.67</c:v>
                </c:pt>
                <c:pt idx="8">
                  <c:v>#N/A</c:v>
                </c:pt>
                <c:pt idx="9">
                  <c:v>0.63</c:v>
                </c:pt>
              </c:numCache>
            </c:numRef>
          </c:val>
          <c:extLst>
            <c:ext xmlns:c16="http://schemas.microsoft.com/office/drawing/2014/chart" uri="{C3380CC4-5D6E-409C-BE32-E72D297353CC}">
              <c16:uniqueId val="{00000003-8706-48F6-9ABE-28C37FCD1F43}"/>
            </c:ext>
          </c:extLst>
        </c:ser>
        <c:ser>
          <c:idx val="4"/>
          <c:order val="4"/>
          <c:tx>
            <c:strRef>
              <c:f>データシート!$A$31</c:f>
              <c:strCache>
                <c:ptCount val="1"/>
                <c:pt idx="0">
                  <c:v>一般旅客自動車運送事業会計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0.99</c:v>
                </c:pt>
                <c:pt idx="2">
                  <c:v>#N/A</c:v>
                </c:pt>
                <c:pt idx="3">
                  <c:v>1.17</c:v>
                </c:pt>
                <c:pt idx="4">
                  <c:v>#N/A</c:v>
                </c:pt>
                <c:pt idx="5">
                  <c:v>1.54</c:v>
                </c:pt>
                <c:pt idx="6">
                  <c:v>#N/A</c:v>
                </c:pt>
                <c:pt idx="7">
                  <c:v>1</c:v>
                </c:pt>
                <c:pt idx="8">
                  <c:v>#N/A</c:v>
                </c:pt>
                <c:pt idx="9">
                  <c:v>1.1599999999999999</c:v>
                </c:pt>
              </c:numCache>
            </c:numRef>
          </c:val>
          <c:extLst>
            <c:ext xmlns:c16="http://schemas.microsoft.com/office/drawing/2014/chart" uri="{C3380CC4-5D6E-409C-BE32-E72D297353CC}">
              <c16:uniqueId val="{00000004-8706-48F6-9ABE-28C37FCD1F43}"/>
            </c:ext>
          </c:extLst>
        </c:ser>
        <c:ser>
          <c:idx val="5"/>
          <c:order val="5"/>
          <c:tx>
            <c:strRef>
              <c:f>データシート!$A$32</c:f>
              <c:strCache>
                <c:ptCount val="1"/>
                <c:pt idx="0">
                  <c:v>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1.36</c:v>
                </c:pt>
                <c:pt idx="2">
                  <c:v>#N/A</c:v>
                </c:pt>
                <c:pt idx="3">
                  <c:v>1.19</c:v>
                </c:pt>
                <c:pt idx="4">
                  <c:v>#N/A</c:v>
                </c:pt>
                <c:pt idx="5">
                  <c:v>1.2</c:v>
                </c:pt>
                <c:pt idx="6">
                  <c:v>#N/A</c:v>
                </c:pt>
                <c:pt idx="7">
                  <c:v>1.18</c:v>
                </c:pt>
                <c:pt idx="8">
                  <c:v>#N/A</c:v>
                </c:pt>
                <c:pt idx="9">
                  <c:v>1.18</c:v>
                </c:pt>
              </c:numCache>
            </c:numRef>
          </c:val>
          <c:extLst>
            <c:ext xmlns:c16="http://schemas.microsoft.com/office/drawing/2014/chart" uri="{C3380CC4-5D6E-409C-BE32-E72D297353CC}">
              <c16:uniqueId val="{00000005-8706-48F6-9ABE-28C37FCD1F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0.46</c:v>
                </c:pt>
                <c:pt idx="4">
                  <c:v>#N/A</c:v>
                </c:pt>
                <c:pt idx="5">
                  <c:v>1.27</c:v>
                </c:pt>
                <c:pt idx="6">
                  <c:v>#N/A</c:v>
                </c:pt>
                <c:pt idx="7">
                  <c:v>1.85</c:v>
                </c:pt>
                <c:pt idx="8">
                  <c:v>#N/A</c:v>
                </c:pt>
                <c:pt idx="9">
                  <c:v>2.34</c:v>
                </c:pt>
              </c:numCache>
            </c:numRef>
          </c:val>
          <c:extLst>
            <c:ext xmlns:c16="http://schemas.microsoft.com/office/drawing/2014/chart" uri="{C3380CC4-5D6E-409C-BE32-E72D297353CC}">
              <c16:uniqueId val="{00000006-8706-48F6-9ABE-28C37FCD1F4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3.89</c:v>
                </c:pt>
                <c:pt idx="2">
                  <c:v>#N/A</c:v>
                </c:pt>
                <c:pt idx="3">
                  <c:v>0.64</c:v>
                </c:pt>
                <c:pt idx="4">
                  <c:v>#N/A</c:v>
                </c:pt>
                <c:pt idx="5">
                  <c:v>3.91</c:v>
                </c:pt>
                <c:pt idx="6">
                  <c:v>#N/A</c:v>
                </c:pt>
                <c:pt idx="7">
                  <c:v>4.66</c:v>
                </c:pt>
                <c:pt idx="8">
                  <c:v>#N/A</c:v>
                </c:pt>
                <c:pt idx="9">
                  <c:v>4.68</c:v>
                </c:pt>
              </c:numCache>
            </c:numRef>
          </c:val>
          <c:extLst>
            <c:ext xmlns:c16="http://schemas.microsoft.com/office/drawing/2014/chart" uri="{C3380CC4-5D6E-409C-BE32-E72D297353CC}">
              <c16:uniqueId val="{00000007-8706-48F6-9ABE-28C37FCD1F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c:v>
                </c:pt>
                <c:pt idx="2">
                  <c:v>#N/A</c:v>
                </c:pt>
                <c:pt idx="3">
                  <c:v>3.79</c:v>
                </c:pt>
                <c:pt idx="4">
                  <c:v>#N/A</c:v>
                </c:pt>
                <c:pt idx="5">
                  <c:v>2.2200000000000002</c:v>
                </c:pt>
                <c:pt idx="6">
                  <c:v>#N/A</c:v>
                </c:pt>
                <c:pt idx="7">
                  <c:v>7.26</c:v>
                </c:pt>
                <c:pt idx="8">
                  <c:v>#N/A</c:v>
                </c:pt>
                <c:pt idx="9">
                  <c:v>4.8099999999999996</c:v>
                </c:pt>
              </c:numCache>
            </c:numRef>
          </c:val>
          <c:extLst>
            <c:ext xmlns:c16="http://schemas.microsoft.com/office/drawing/2014/chart" uri="{C3380CC4-5D6E-409C-BE32-E72D297353CC}">
              <c16:uniqueId val="{00000008-8706-48F6-9ABE-28C37FCD1F4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13.26</c:v>
                </c:pt>
                <c:pt idx="2">
                  <c:v>#N/A</c:v>
                </c:pt>
                <c:pt idx="3">
                  <c:v>11.92</c:v>
                </c:pt>
                <c:pt idx="4">
                  <c:v>#N/A</c:v>
                </c:pt>
                <c:pt idx="5">
                  <c:v>13.45</c:v>
                </c:pt>
                <c:pt idx="6">
                  <c:v>#N/A</c:v>
                </c:pt>
                <c:pt idx="7">
                  <c:v>14.2</c:v>
                </c:pt>
                <c:pt idx="8">
                  <c:v>#N/A</c:v>
                </c:pt>
                <c:pt idx="9">
                  <c:v>16.32</c:v>
                </c:pt>
              </c:numCache>
            </c:numRef>
          </c:val>
          <c:extLst>
            <c:ext xmlns:c16="http://schemas.microsoft.com/office/drawing/2014/chart" uri="{C3380CC4-5D6E-409C-BE32-E72D297353CC}">
              <c16:uniqueId val="{00000009-8706-48F6-9ABE-28C37FCD1F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559</c:v>
                </c:pt>
                <c:pt idx="5">
                  <c:v>548</c:v>
                </c:pt>
                <c:pt idx="8">
                  <c:v>525</c:v>
                </c:pt>
                <c:pt idx="11">
                  <c:v>503</c:v>
                </c:pt>
                <c:pt idx="14">
                  <c:v>499</c:v>
                </c:pt>
              </c:numCache>
            </c:numRef>
          </c:val>
          <c:extLst>
            <c:ext xmlns:c16="http://schemas.microsoft.com/office/drawing/2014/chart" uri="{C3380CC4-5D6E-409C-BE32-E72D297353CC}">
              <c16:uniqueId val="{00000000-87A7-47A7-9051-8679D1B85A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A7-47A7-9051-8679D1B85A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2-87A7-47A7-9051-8679D1B85A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31</c:v>
                </c:pt>
                <c:pt idx="6">
                  <c:v>32</c:v>
                </c:pt>
                <c:pt idx="9">
                  <c:v>32</c:v>
                </c:pt>
                <c:pt idx="12">
                  <c:v>32</c:v>
                </c:pt>
              </c:numCache>
            </c:numRef>
          </c:val>
          <c:extLst>
            <c:ext xmlns:c16="http://schemas.microsoft.com/office/drawing/2014/chart" uri="{C3380CC4-5D6E-409C-BE32-E72D297353CC}">
              <c16:uniqueId val="{00000003-87A7-47A7-9051-8679D1B85A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150</c:v>
                </c:pt>
                <c:pt idx="3">
                  <c:v>236</c:v>
                </c:pt>
                <c:pt idx="6">
                  <c:v>137</c:v>
                </c:pt>
                <c:pt idx="9">
                  <c:v>133</c:v>
                </c:pt>
                <c:pt idx="12">
                  <c:v>140</c:v>
                </c:pt>
              </c:numCache>
            </c:numRef>
          </c:val>
          <c:extLst>
            <c:ext xmlns:c16="http://schemas.microsoft.com/office/drawing/2014/chart" uri="{C3380CC4-5D6E-409C-BE32-E72D297353CC}">
              <c16:uniqueId val="{00000004-87A7-47A7-9051-8679D1B85A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A7-47A7-9051-8679D1B85A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A7-47A7-9051-8679D1B85A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726</c:v>
                </c:pt>
                <c:pt idx="3">
                  <c:v>710</c:v>
                </c:pt>
                <c:pt idx="6">
                  <c:v>709</c:v>
                </c:pt>
                <c:pt idx="9">
                  <c:v>723</c:v>
                </c:pt>
                <c:pt idx="12">
                  <c:v>739</c:v>
                </c:pt>
              </c:numCache>
            </c:numRef>
          </c:val>
          <c:extLst>
            <c:ext xmlns:c16="http://schemas.microsoft.com/office/drawing/2014/chart" uri="{C3380CC4-5D6E-409C-BE32-E72D297353CC}">
              <c16:uniqueId val="{00000007-87A7-47A7-9051-8679D1B85A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383</c:v>
                </c:pt>
                <c:pt idx="2">
                  <c:v>#N/A</c:v>
                </c:pt>
                <c:pt idx="3">
                  <c:v>#N/A</c:v>
                </c:pt>
                <c:pt idx="4">
                  <c:v>429</c:v>
                </c:pt>
                <c:pt idx="5">
                  <c:v>#N/A</c:v>
                </c:pt>
                <c:pt idx="6">
                  <c:v>#N/A</c:v>
                </c:pt>
                <c:pt idx="7">
                  <c:v>353</c:v>
                </c:pt>
                <c:pt idx="8">
                  <c:v>#N/A</c:v>
                </c:pt>
                <c:pt idx="9">
                  <c:v>#N/A</c:v>
                </c:pt>
                <c:pt idx="10">
                  <c:v>385</c:v>
                </c:pt>
                <c:pt idx="11">
                  <c:v>#N/A</c:v>
                </c:pt>
                <c:pt idx="12">
                  <c:v>#N/A</c:v>
                </c:pt>
                <c:pt idx="13">
                  <c:v>412</c:v>
                </c:pt>
                <c:pt idx="14">
                  <c:v>#N/A</c:v>
                </c:pt>
              </c:numCache>
            </c:numRef>
          </c:val>
          <c:smooth val="0"/>
          <c:extLst>
            <c:ext xmlns:c16="http://schemas.microsoft.com/office/drawing/2014/chart" uri="{C3380CC4-5D6E-409C-BE32-E72D297353CC}">
              <c16:uniqueId val="{00000008-87A7-47A7-9051-8679D1B85A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4483</c:v>
                </c:pt>
                <c:pt idx="5">
                  <c:v>4430</c:v>
                </c:pt>
                <c:pt idx="8">
                  <c:v>4253</c:v>
                </c:pt>
                <c:pt idx="11">
                  <c:v>4604</c:v>
                </c:pt>
                <c:pt idx="14">
                  <c:v>4451</c:v>
                </c:pt>
              </c:numCache>
            </c:numRef>
          </c:val>
          <c:extLst>
            <c:ext xmlns:c16="http://schemas.microsoft.com/office/drawing/2014/chart" uri="{C3380CC4-5D6E-409C-BE32-E72D297353CC}">
              <c16:uniqueId val="{00000000-995A-4E99-8474-A8ED34FD23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489</c:v>
                </c:pt>
                <c:pt idx="5">
                  <c:v>470</c:v>
                </c:pt>
                <c:pt idx="8">
                  <c:v>376</c:v>
                </c:pt>
                <c:pt idx="11">
                  <c:v>280</c:v>
                </c:pt>
                <c:pt idx="14">
                  <c:v>181</c:v>
                </c:pt>
              </c:numCache>
            </c:numRef>
          </c:val>
          <c:extLst>
            <c:ext xmlns:c16="http://schemas.microsoft.com/office/drawing/2014/chart" uri="{C3380CC4-5D6E-409C-BE32-E72D297353CC}">
              <c16:uniqueId val="{00000001-995A-4E99-8474-A8ED34FD23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4901</c:v>
                </c:pt>
                <c:pt idx="5">
                  <c:v>5828</c:v>
                </c:pt>
                <c:pt idx="8">
                  <c:v>5718</c:v>
                </c:pt>
                <c:pt idx="11">
                  <c:v>4877</c:v>
                </c:pt>
                <c:pt idx="14">
                  <c:v>4649</c:v>
                </c:pt>
              </c:numCache>
            </c:numRef>
          </c:val>
          <c:extLst>
            <c:ext xmlns:c16="http://schemas.microsoft.com/office/drawing/2014/chart" uri="{C3380CC4-5D6E-409C-BE32-E72D297353CC}">
              <c16:uniqueId val="{00000002-995A-4E99-8474-A8ED34FD23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5A-4E99-8474-A8ED34FD23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5A-4E99-8474-A8ED34FD23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5A-4E99-8474-A8ED34FD23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1299</c:v>
                </c:pt>
                <c:pt idx="3">
                  <c:v>1240</c:v>
                </c:pt>
                <c:pt idx="6">
                  <c:v>1077</c:v>
                </c:pt>
                <c:pt idx="9">
                  <c:v>1059</c:v>
                </c:pt>
                <c:pt idx="12">
                  <c:v>1059</c:v>
                </c:pt>
              </c:numCache>
            </c:numRef>
          </c:val>
          <c:extLst>
            <c:ext xmlns:c16="http://schemas.microsoft.com/office/drawing/2014/chart" uri="{C3380CC4-5D6E-409C-BE32-E72D297353CC}">
              <c16:uniqueId val="{00000006-995A-4E99-8474-A8ED34FD23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189</c:v>
                </c:pt>
                <c:pt idx="3">
                  <c:v>160</c:v>
                </c:pt>
                <c:pt idx="6">
                  <c:v>130</c:v>
                </c:pt>
                <c:pt idx="9">
                  <c:v>99</c:v>
                </c:pt>
                <c:pt idx="12">
                  <c:v>67</c:v>
                </c:pt>
              </c:numCache>
            </c:numRef>
          </c:val>
          <c:extLst>
            <c:ext xmlns:c16="http://schemas.microsoft.com/office/drawing/2014/chart" uri="{C3380CC4-5D6E-409C-BE32-E72D297353CC}">
              <c16:uniqueId val="{00000007-995A-4E99-8474-A8ED34FD23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1191</c:v>
                </c:pt>
                <c:pt idx="3">
                  <c:v>1643</c:v>
                </c:pt>
                <c:pt idx="6">
                  <c:v>1495</c:v>
                </c:pt>
                <c:pt idx="9">
                  <c:v>1248</c:v>
                </c:pt>
                <c:pt idx="12">
                  <c:v>639</c:v>
                </c:pt>
              </c:numCache>
            </c:numRef>
          </c:val>
          <c:extLst>
            <c:ext xmlns:c16="http://schemas.microsoft.com/office/drawing/2014/chart" uri="{C3380CC4-5D6E-409C-BE32-E72D297353CC}">
              <c16:uniqueId val="{00000008-995A-4E99-8474-A8ED34FD23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5A-4E99-8474-A8ED34FD23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6465</c:v>
                </c:pt>
                <c:pt idx="3">
                  <c:v>6266</c:v>
                </c:pt>
                <c:pt idx="6">
                  <c:v>5917</c:v>
                </c:pt>
                <c:pt idx="9">
                  <c:v>6294</c:v>
                </c:pt>
                <c:pt idx="12">
                  <c:v>5994</c:v>
                </c:pt>
              </c:numCache>
            </c:numRef>
          </c:val>
          <c:extLst>
            <c:ext xmlns:c16="http://schemas.microsoft.com/office/drawing/2014/chart" uri="{C3380CC4-5D6E-409C-BE32-E72D297353CC}">
              <c16:uniqueId val="{0000000A-995A-4E99-8474-A8ED34FD23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5A-4E99-8474-A8ED34FD23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1300</c:v>
                </c:pt>
                <c:pt idx="1">
                  <c:v>1300</c:v>
                </c:pt>
                <c:pt idx="2">
                  <c:v>1300</c:v>
                </c:pt>
              </c:numCache>
            </c:numRef>
          </c:val>
          <c:extLst>
            <c:ext xmlns:c16="http://schemas.microsoft.com/office/drawing/2014/chart" uri="{C3380CC4-5D6E-409C-BE32-E72D297353CC}">
              <c16:uniqueId val="{00000000-AE2C-4611-AD72-A9F9365AFA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c:v>
                </c:pt>
                <c:pt idx="1">
                  <c:v>300</c:v>
                </c:pt>
                <c:pt idx="2">
                  <c:v>320</c:v>
                </c:pt>
              </c:numCache>
            </c:numRef>
          </c:val>
          <c:extLst>
            <c:ext xmlns:c16="http://schemas.microsoft.com/office/drawing/2014/chart" uri="{C3380CC4-5D6E-409C-BE32-E72D297353CC}">
              <c16:uniqueId val="{00000001-AE2C-4611-AD72-A9F9365AFA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3711</c:v>
                </c:pt>
                <c:pt idx="1">
                  <c:v>2866</c:v>
                </c:pt>
                <c:pt idx="2">
                  <c:v>2619</c:v>
                </c:pt>
              </c:numCache>
            </c:numRef>
          </c:val>
          <c:extLst>
            <c:ext xmlns:c16="http://schemas.microsoft.com/office/drawing/2014/chart" uri="{C3380CC4-5D6E-409C-BE32-E72D297353CC}">
              <c16:uniqueId val="{00000002-AE2C-4611-AD72-A9F9365AFA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一般会計における元利償還金が１，６００万円、公営企業債の元利償還金に対する繰入金が７００万円増となり、令和５年度に比べて元利償還金等は２，３００万円増となった。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算入公債費等は、特定財源の減や基準財政需要額に算入された公債費の減</a:t>
          </a:r>
          <a:r>
            <a:rPr kumimoji="1" lang="ja-JP" altLang="en-US" sz="1100">
              <a:solidFill>
                <a:schemeClr val="dk1"/>
              </a:solidFill>
              <a:effectLst/>
              <a:latin typeface="+mn-lt"/>
              <a:ea typeface="+mn-ea"/>
              <a:cs typeface="+mn-cs"/>
            </a:rPr>
            <a:t>により４００万円減となり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実質公債費比率の</a:t>
          </a:r>
          <a:r>
            <a:rPr kumimoji="1" lang="ja-JP" altLang="ja-JP" sz="1100">
              <a:solidFill>
                <a:schemeClr val="dk1"/>
              </a:solidFill>
              <a:effectLst/>
              <a:latin typeface="+mn-lt"/>
              <a:ea typeface="+mn-ea"/>
              <a:cs typeface="+mn-cs"/>
            </a:rPr>
            <a:t>分子</a:t>
          </a:r>
          <a:r>
            <a:rPr kumimoji="1" lang="ja-JP" altLang="en-US" sz="1100">
              <a:solidFill>
                <a:schemeClr val="dk1"/>
              </a:solidFill>
              <a:effectLst/>
              <a:latin typeface="+mn-lt"/>
              <a:ea typeface="+mn-ea"/>
              <a:cs typeface="+mn-cs"/>
            </a:rPr>
            <a:t>は２，７</a:t>
          </a:r>
          <a:r>
            <a:rPr kumimoji="1" lang="ja-JP" altLang="ja-JP" sz="1100">
              <a:solidFill>
                <a:schemeClr val="dk1"/>
              </a:solidFill>
              <a:effectLst/>
              <a:latin typeface="+mn-lt"/>
              <a:ea typeface="+mn-ea"/>
              <a:cs typeface="+mn-cs"/>
            </a:rPr>
            <a:t>００万円（</a:t>
          </a:r>
          <a:r>
            <a:rPr kumimoji="1" lang="ja-JP" altLang="en-US" sz="1100">
              <a:solidFill>
                <a:schemeClr val="dk1"/>
              </a:solidFill>
              <a:effectLst/>
              <a:latin typeface="+mn-lt"/>
              <a:ea typeface="+mn-ea"/>
              <a:cs typeface="+mn-cs"/>
            </a:rPr>
            <a:t>約７％</a:t>
          </a:r>
          <a:r>
            <a:rPr kumimoji="1" lang="ja-JP" altLang="ja-JP" sz="1100">
              <a:solidFill>
                <a:schemeClr val="dk1"/>
              </a:solidFill>
              <a:effectLst/>
              <a:latin typeface="+mn-lt"/>
              <a:ea typeface="+mn-ea"/>
              <a:cs typeface="+mn-cs"/>
            </a:rPr>
            <a:t>）増となった。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満期一括償還のための積立はない。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充当可能財源等が令和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年度に比べて</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００万円減とな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将来負担額において、地方債現在高、</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等、合わせて総額９億４，１００万円減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地方債現在高は、償還額よりも地方債発行額を少なくする形で減少し、公営企業債等繰入見込額は元金残高の減少により減額となった。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将来負担比率の分子は令和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００万円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、昨年に引き続きマイナスの値を取っているため、将来負担比率は０となっている。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町立小中学校改修事業のために公共施設整備基金を１</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ja-JP" altLang="en-US" sz="1100" b="0" i="0" u="none" strike="noStrike" kern="0" cap="none" spc="0" normalizeH="0" baseline="0" noProof="0">
              <a:ln>
                <a:noFill/>
              </a:ln>
              <a:solidFill>
                <a:prstClr val="black"/>
              </a:solidFill>
              <a:effectLst/>
              <a:uLnTx/>
              <a:uFillTx/>
              <a:latin typeface="+mn-lt"/>
              <a:ea typeface="+mn-ea"/>
              <a:cs typeface="+mn-cs"/>
            </a:rPr>
            <a:t>１，０００万</a:t>
          </a:r>
          <a:r>
            <a:rPr kumimoji="1" lang="ja-JP" altLang="ja-JP" sz="1100" b="0" i="0" u="none" strike="noStrike" kern="0" cap="none" spc="0" normalizeH="0" baseline="0" noProof="0">
              <a:ln>
                <a:noFill/>
              </a:ln>
              <a:solidFill>
                <a:prstClr val="black"/>
              </a:solidFill>
              <a:effectLst/>
              <a:uLnTx/>
              <a:uFillTx/>
              <a:latin typeface="+mn-lt"/>
              <a:ea typeface="+mn-ea"/>
              <a:cs typeface="+mn-cs"/>
            </a:rPr>
            <a:t>円取り崩し</a:t>
          </a:r>
          <a:r>
            <a:rPr kumimoji="1" lang="ja-JP" altLang="en-US" sz="1100" b="0" i="0" u="none" strike="noStrike" kern="0" cap="none" spc="0" normalizeH="0" baseline="0" noProof="0">
              <a:ln>
                <a:noFill/>
              </a:ln>
              <a:solidFill>
                <a:prstClr val="black"/>
              </a:solidFill>
              <a:effectLst/>
              <a:uLnTx/>
              <a:uFillTx/>
              <a:latin typeface="+mn-lt"/>
              <a:ea typeface="+mn-ea"/>
              <a:cs typeface="+mn-cs"/>
            </a:rPr>
            <a:t>、ふるさと創生基金は１億３，７００万円をふるさと納税分として取り崩した。普通交付税において臨時財政対策債償還基金費が創設されたことにより、２，０００万円積み立てた。基金全</a:t>
          </a:r>
          <a:r>
            <a:rPr kumimoji="1" lang="ja-JP" altLang="ja-JP" sz="1100" b="0" i="0" u="none" strike="noStrike" kern="0" cap="none" spc="0" normalizeH="0" baseline="0" noProof="0">
              <a:ln>
                <a:noFill/>
              </a:ln>
              <a:solidFill>
                <a:prstClr val="black"/>
              </a:solidFill>
              <a:effectLst/>
              <a:uLnTx/>
              <a:uFillTx/>
              <a:latin typeface="+mn-lt"/>
              <a:ea typeface="+mn-ea"/>
              <a:cs typeface="+mn-cs"/>
            </a:rPr>
            <a:t>体としては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００万円の減となった。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今後の老朽化に伴う施設改修等を見込み、令和５年度にごみ焼却場建設事業により取崩した公共施設整備基金を取り崩し前の水準まで積み立てを目標としつつ、</a:t>
          </a:r>
          <a:r>
            <a:rPr kumimoji="1" lang="ja-JP" altLang="ja-JP" sz="1100" b="0" i="0" u="none" strike="noStrike" kern="0" cap="none" spc="0" normalizeH="0" baseline="0" noProof="0">
              <a:ln>
                <a:noFill/>
              </a:ln>
              <a:solidFill>
                <a:prstClr val="black"/>
              </a:solidFill>
              <a:effectLst/>
              <a:uLnTx/>
              <a:uFillTx/>
              <a:latin typeface="+mn-lt"/>
              <a:ea typeface="+mn-ea"/>
              <a:cs typeface="+mn-cs"/>
            </a:rPr>
            <a:t>、交付税措置率の高い起債を優先し</a:t>
          </a:r>
          <a:r>
            <a:rPr kumimoji="1" lang="ja-JP" altLang="en-US" sz="1100" b="0" i="0" u="none" strike="noStrike" kern="0" cap="none" spc="0" normalizeH="0" baseline="0" noProof="0">
              <a:ln>
                <a:noFill/>
              </a:ln>
              <a:solidFill>
                <a:prstClr val="black"/>
              </a:solidFill>
              <a:effectLst/>
              <a:uLnTx/>
              <a:uFillTx/>
              <a:latin typeface="+mn-lt"/>
              <a:ea typeface="+mn-ea"/>
              <a:cs typeface="+mn-cs"/>
            </a:rPr>
            <a:t>て発行</a:t>
          </a:r>
          <a:r>
            <a:rPr kumimoji="1" lang="ja-JP" altLang="ja-JP" sz="1100" b="0" i="0" u="none" strike="noStrike" kern="0" cap="none" spc="0" normalizeH="0" baseline="0" noProof="0">
              <a:ln>
                <a:noFill/>
              </a:ln>
              <a:solidFill>
                <a:prstClr val="black"/>
              </a:solidFill>
              <a:effectLst/>
              <a:uLnTx/>
              <a:uFillTx/>
              <a:latin typeface="+mn-lt"/>
              <a:ea typeface="+mn-ea"/>
              <a:cs typeface="+mn-cs"/>
            </a:rPr>
            <a:t>、バランスを図りつつ取崩しを抑えるよう努め</a:t>
          </a:r>
          <a:r>
            <a:rPr kumimoji="1" lang="ja-JP" altLang="en-US" sz="1100" b="0" i="0" u="none" strike="noStrike" kern="0" cap="none" spc="0" normalizeH="0" baseline="0" noProof="0">
              <a:ln>
                <a:noFill/>
              </a:ln>
              <a:solidFill>
                <a:prstClr val="black"/>
              </a:solidFill>
              <a:effectLst/>
              <a:uLnTx/>
              <a:uFillTx/>
              <a:latin typeface="+mn-lt"/>
              <a:ea typeface="+mn-ea"/>
              <a:cs typeface="+mn-cs"/>
            </a:rPr>
            <a:t>ていく</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公共施設整備基金：公共施設の整備の経費に充てるため。</a:t>
          </a:r>
          <a:endParaRPr lang="ja-JP" altLang="ja-JP" sz="1400">
            <a:effectLst/>
          </a:endParaRPr>
        </a:p>
        <a:p>
          <a:r>
            <a:rPr kumimoji="1" lang="ja-JP" altLang="ja-JP" sz="1100">
              <a:solidFill>
                <a:schemeClr val="dk1"/>
              </a:solidFill>
              <a:effectLst/>
              <a:latin typeface="+mn-lt"/>
              <a:ea typeface="+mn-ea"/>
              <a:cs typeface="+mn-cs"/>
            </a:rPr>
            <a:t>　産業振興基金：産業の振興の経費に充てるため。</a:t>
          </a:r>
          <a:endParaRPr lang="ja-JP" altLang="ja-JP" sz="1400">
            <a:effectLst/>
          </a:endParaRPr>
        </a:p>
        <a:p>
          <a:r>
            <a:rPr kumimoji="1" lang="ja-JP" altLang="ja-JP" sz="1100">
              <a:solidFill>
                <a:schemeClr val="dk1"/>
              </a:solidFill>
              <a:effectLst/>
              <a:latin typeface="+mn-lt"/>
              <a:ea typeface="+mn-ea"/>
              <a:cs typeface="+mn-cs"/>
            </a:rPr>
            <a:t>　ふるさと創生基金：自ら考え、自ら行う地域づくりの経費に充てるため。</a:t>
          </a:r>
          <a:endParaRPr lang="ja-JP" altLang="ja-JP" sz="1400">
            <a:effectLst/>
          </a:endParaRPr>
        </a:p>
        <a:p>
          <a:r>
            <a:rPr kumimoji="1" lang="ja-JP" altLang="ja-JP" sz="1100">
              <a:solidFill>
                <a:schemeClr val="dk1"/>
              </a:solidFill>
              <a:effectLst/>
              <a:latin typeface="+mn-lt"/>
              <a:ea typeface="+mn-ea"/>
              <a:cs typeface="+mn-cs"/>
            </a:rPr>
            <a:t>　人材育成基金：人材を育成するための事業に要する経費に充てるため。</a:t>
          </a:r>
          <a:endParaRPr lang="ja-JP" altLang="ja-JP" sz="1400">
            <a:effectLst/>
          </a:endParaRPr>
        </a:p>
        <a:p>
          <a:r>
            <a:rPr kumimoji="1" lang="ja-JP" altLang="ja-JP" sz="1100">
              <a:solidFill>
                <a:schemeClr val="dk1"/>
              </a:solidFill>
              <a:effectLst/>
              <a:latin typeface="+mn-lt"/>
              <a:ea typeface="+mn-ea"/>
              <a:cs typeface="+mn-cs"/>
            </a:rPr>
            <a:t>　社会福祉推進基金：社会福祉の推進の経費に充てるため。</a:t>
          </a:r>
          <a:endParaRPr lang="ja-JP" altLang="ja-JP" sz="1400">
            <a:effectLst/>
          </a:endParaRPr>
        </a:p>
        <a:p>
          <a:r>
            <a:rPr kumimoji="1" lang="ja-JP" altLang="ja-JP" sz="1100">
              <a:solidFill>
                <a:schemeClr val="dk1"/>
              </a:solidFill>
              <a:effectLst/>
              <a:latin typeface="+mn-lt"/>
              <a:ea typeface="+mn-ea"/>
              <a:cs typeface="+mn-cs"/>
            </a:rPr>
            <a:t>　教育振興基金：小中学校の教育環境整備の経費に充てるため。</a:t>
          </a:r>
          <a:endParaRPr lang="ja-JP" altLang="ja-JP" sz="1400">
            <a:effectLst/>
          </a:endParaRPr>
        </a:p>
        <a:p>
          <a:r>
            <a:rPr kumimoji="1" lang="ja-JP" altLang="ja-JP" sz="1100">
              <a:solidFill>
                <a:schemeClr val="dk1"/>
              </a:solidFill>
              <a:effectLst/>
              <a:latin typeface="+mn-lt"/>
              <a:ea typeface="+mn-ea"/>
              <a:cs typeface="+mn-cs"/>
            </a:rPr>
            <a:t>　町立図書館基金：図書館の蔵書整備の経費に充てるため。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公共施設整備基金：町立小中学校改修事業の財源の為、１億１，０００万円を取り崩した。</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ふるさと創生基金：ふるさと納税分１億３，７００万円を取り崩した。</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公共施設整備基金：新ごみ焼却場建設事業のため取り崩した分を、改めて積み立てを行っていく。</a:t>
          </a:r>
          <a:endParaRPr lang="ja-JP" altLang="ja-JP" sz="1400">
            <a:effectLst/>
          </a:endParaRPr>
        </a:p>
        <a:p>
          <a:r>
            <a:rPr kumimoji="1" lang="ja-JP" altLang="ja-JP" sz="1100">
              <a:solidFill>
                <a:schemeClr val="dk1"/>
              </a:solidFill>
              <a:effectLst/>
              <a:latin typeface="+mn-lt"/>
              <a:ea typeface="+mn-ea"/>
              <a:cs typeface="+mn-cs"/>
            </a:rPr>
            <a:t>　ふるさと創生基金：地域づくり事業の財源不足を補うため、計画的に取り崩していく予定だが３億円程度は確保していく。</a:t>
          </a:r>
          <a:endParaRPr lang="ja-JP" altLang="ja-JP" sz="1400">
            <a:effectLst/>
          </a:endParaRPr>
        </a:p>
        <a:p>
          <a:r>
            <a:rPr kumimoji="1" lang="ja-JP" altLang="ja-JP" sz="1100">
              <a:solidFill>
                <a:schemeClr val="dk1"/>
              </a:solidFill>
              <a:effectLst/>
              <a:latin typeface="+mn-lt"/>
              <a:ea typeface="+mn-ea"/>
              <a:cs typeface="+mn-cs"/>
            </a:rPr>
            <a:t>　産業振興基金：農業、漁業、観光業、商工業へ充当予定だが、事業の剰余金等は可能な限り繰り戻し、現水準維持できるよう努める。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財政調整基金については前年と同額。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大規模事業のため、公共施設整備基金の取崩しに加え、財政調整基金も大きく取崩す見込みだが、近年の豪雨や台風による災害が多くなっているため、早急に対応できるよう基金残高１０億円を確保していくよう、計画的な取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普通交付税の臨時財政対策債償還基金費分を増。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短期的には取崩す予定はないが、今後の金利変動等により、取崩して対応していく。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基準財政収入額は町民税や交付金等の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１０３</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となり、基準財政需要額においては</a:t>
          </a:r>
          <a:r>
            <a:rPr kumimoji="1" lang="ja-JP" altLang="en-US" sz="1100">
              <a:solidFill>
                <a:schemeClr val="dk1"/>
              </a:solidFill>
              <a:effectLst/>
              <a:latin typeface="+mn-lt"/>
              <a:ea typeface="+mn-ea"/>
              <a:cs typeface="+mn-cs"/>
            </a:rPr>
            <a:t>こども子育て費や給与改定費の新設により２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６５３</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となったが、前年度と同ポイントとなった。</a:t>
          </a:r>
          <a:endParaRPr lang="ja-JP" altLang="ja-JP" sz="1400">
            <a:effectLst/>
          </a:endParaRPr>
        </a:p>
        <a:p>
          <a:r>
            <a:rPr kumimoji="1" lang="ja-JP" altLang="ja-JP" sz="1100">
              <a:solidFill>
                <a:schemeClr val="dk1"/>
              </a:solidFill>
              <a:effectLst/>
              <a:latin typeface="+mn-lt"/>
              <a:ea typeface="+mn-ea"/>
              <a:cs typeface="+mn-cs"/>
            </a:rPr>
            <a:t>　人口減少と共に町税等は減少していくことが想定されるものの、徴収強化などで最大限の自主財源の確保に努め、無駄な歳出を減らしていくことで、財政の健全化を図っていく。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mn-lt"/>
              <a:ea typeface="+mn-ea"/>
              <a:cs typeface="+mn-cs"/>
            </a:rPr>
            <a:t>昨年度に比べ、経常収支比率は５．６ポイント上昇となった。主な要因は、</a:t>
          </a:r>
          <a:r>
            <a:rPr kumimoji="1" lang="ja-JP" altLang="ja-JP" sz="1050" b="0" i="0" baseline="0">
              <a:solidFill>
                <a:schemeClr val="dk1"/>
              </a:solidFill>
              <a:effectLst/>
              <a:latin typeface="+mn-lt"/>
              <a:ea typeface="+mn-ea"/>
              <a:cs typeface="+mn-cs"/>
            </a:rPr>
            <a:t>分母となる経常一般財源等</a:t>
          </a:r>
          <a:r>
            <a:rPr kumimoji="1" lang="ja-JP" altLang="en-US" sz="1050" b="0" i="0" baseline="0">
              <a:solidFill>
                <a:schemeClr val="dk1"/>
              </a:solidFill>
              <a:effectLst/>
              <a:latin typeface="+mn-lt"/>
              <a:ea typeface="+mn-ea"/>
              <a:cs typeface="+mn-cs"/>
            </a:rPr>
            <a:t>が</a:t>
          </a:r>
          <a:r>
            <a:rPr kumimoji="1" lang="ja-JP" altLang="ja-JP" sz="1050" b="0" i="0" baseline="0">
              <a:solidFill>
                <a:schemeClr val="dk1"/>
              </a:solidFill>
              <a:effectLst/>
              <a:latin typeface="+mn-lt"/>
              <a:ea typeface="+mn-ea"/>
              <a:cs typeface="+mn-cs"/>
            </a:rPr>
            <a:t>地方交付税５，８７４万円の増、地方特例交付金２，８１４万円の増など</a:t>
          </a:r>
          <a:r>
            <a:rPr kumimoji="1" lang="ja-JP" altLang="en-US" sz="1050" b="0" i="0" baseline="0">
              <a:solidFill>
                <a:schemeClr val="dk1"/>
              </a:solidFill>
              <a:effectLst/>
              <a:latin typeface="+mn-lt"/>
              <a:ea typeface="+mn-ea"/>
              <a:cs typeface="+mn-cs"/>
            </a:rPr>
            <a:t>で</a:t>
          </a:r>
          <a:r>
            <a:rPr kumimoji="1" lang="ja-JP" altLang="ja-JP" sz="1050" b="0" i="0" baseline="0">
              <a:solidFill>
                <a:schemeClr val="dk1"/>
              </a:solidFill>
              <a:effectLst/>
              <a:latin typeface="+mn-lt"/>
              <a:ea typeface="+mn-ea"/>
              <a:cs typeface="+mn-cs"/>
            </a:rPr>
            <a:t>、８，８６７万円増となった</a:t>
          </a:r>
          <a:r>
            <a:rPr kumimoji="1" lang="ja-JP" altLang="en-US" sz="1050" b="0" i="0" baseline="0">
              <a:solidFill>
                <a:schemeClr val="dk1"/>
              </a:solidFill>
              <a:effectLst/>
              <a:latin typeface="+mn-lt"/>
              <a:ea typeface="+mn-ea"/>
              <a:cs typeface="+mn-cs"/>
            </a:rPr>
            <a:t>ものの</a:t>
          </a:r>
          <a:r>
            <a:rPr kumimoji="1" lang="ja-JP" altLang="ja-JP" sz="1050" b="0" i="0" baseline="0">
              <a:solidFill>
                <a:schemeClr val="dk1"/>
              </a:solidFill>
              <a:effectLst/>
              <a:latin typeface="+mn-lt"/>
              <a:ea typeface="+mn-ea"/>
              <a:cs typeface="+mn-cs"/>
            </a:rPr>
            <a:t>、</a:t>
          </a:r>
          <a:r>
            <a:rPr kumimoji="1" lang="ja-JP" altLang="en-US" sz="1050" b="0" i="0" u="none" strike="noStrike" kern="0" cap="none" spc="0" normalizeH="0" baseline="0" noProof="0">
              <a:ln>
                <a:noFill/>
              </a:ln>
              <a:solidFill>
                <a:prstClr val="black"/>
              </a:solidFill>
              <a:effectLst/>
              <a:uLnTx/>
              <a:uFillTx/>
              <a:latin typeface="+mn-lt"/>
              <a:ea typeface="+mn-ea"/>
              <a:cs typeface="+mn-cs"/>
            </a:rPr>
            <a:t>公営企業会計への繰出金２億１，１６０万円の増、ごみ焼却施設の運転管理等７，４９７万円の増など、</a:t>
          </a:r>
          <a:r>
            <a:rPr kumimoji="1" lang="ja-JP" altLang="ja-JP" sz="1050" b="0" i="0" baseline="0">
              <a:solidFill>
                <a:schemeClr val="dk1"/>
              </a:solidFill>
              <a:effectLst/>
              <a:latin typeface="+mn-lt"/>
              <a:ea typeface="+mn-ea"/>
              <a:cs typeface="+mn-cs"/>
            </a:rPr>
            <a:t>分子の経常経費充当一般財源</a:t>
          </a:r>
          <a:r>
            <a:rPr kumimoji="1" lang="ja-JP" altLang="en-US" sz="1050" b="0" i="0" baseline="0">
              <a:solidFill>
                <a:schemeClr val="dk1"/>
              </a:solidFill>
              <a:effectLst/>
              <a:latin typeface="+mn-lt"/>
              <a:ea typeface="+mn-ea"/>
              <a:cs typeface="+mn-cs"/>
            </a:rPr>
            <a:t>の２億９，１００万円増が大きな要因である。</a:t>
          </a:r>
          <a:r>
            <a:rPr kumimoji="1" lang="ja-JP" altLang="en-US" sz="1050" b="0" i="0" u="none" strike="noStrike" kern="0" cap="none" spc="0" normalizeH="0" baseline="0" noProof="0">
              <a:ln>
                <a:noFill/>
              </a:ln>
              <a:solidFill>
                <a:prstClr val="black"/>
              </a:solidFill>
              <a:effectLst/>
              <a:uLnTx/>
              <a:uFillTx/>
              <a:latin typeface="+mn-lt"/>
              <a:ea typeface="+mn-ea"/>
              <a:cs typeface="+mn-cs"/>
            </a:rPr>
            <a:t>物価高騰の影響による</a:t>
          </a:r>
          <a:r>
            <a:rPr kumimoji="1" lang="ja-JP" altLang="ja-JP" sz="1050" b="0" i="0" u="none" strike="noStrike" kern="0" cap="none" spc="0" normalizeH="0" baseline="0" noProof="0">
              <a:ln>
                <a:noFill/>
              </a:ln>
              <a:solidFill>
                <a:prstClr val="black"/>
              </a:solidFill>
              <a:effectLst/>
              <a:uLnTx/>
              <a:uFillTx/>
              <a:latin typeface="+mn-lt"/>
              <a:ea typeface="+mn-ea"/>
              <a:cs typeface="+mn-cs"/>
            </a:rPr>
            <a:t>光熱水費等の上昇、</a:t>
          </a:r>
          <a:r>
            <a:rPr kumimoji="1" lang="ja-JP" altLang="en-US" sz="1050" b="0" i="0" u="none" strike="noStrike" kern="0" cap="none" spc="0" normalizeH="0" baseline="0" noProof="0">
              <a:ln>
                <a:noFill/>
              </a:ln>
              <a:solidFill>
                <a:prstClr val="black"/>
              </a:solidFill>
              <a:effectLst/>
              <a:uLnTx/>
              <a:uFillTx/>
              <a:latin typeface="+mn-lt"/>
              <a:ea typeface="+mn-ea"/>
              <a:cs typeface="+mn-cs"/>
            </a:rPr>
            <a:t>人件費の上昇、各公共施設の</a:t>
          </a:r>
          <a:r>
            <a:rPr kumimoji="1" lang="ja-JP" altLang="ja-JP" sz="1050" b="0" i="0" u="none" strike="noStrike" kern="0" cap="none" spc="0" normalizeH="0" baseline="0" noProof="0">
              <a:ln>
                <a:noFill/>
              </a:ln>
              <a:solidFill>
                <a:prstClr val="black"/>
              </a:solidFill>
              <a:effectLst/>
              <a:uLnTx/>
              <a:uFillTx/>
              <a:latin typeface="+mn-lt"/>
              <a:ea typeface="+mn-ea"/>
              <a:cs typeface="+mn-cs"/>
            </a:rPr>
            <a:t>維持補修費</a:t>
          </a:r>
          <a:r>
            <a:rPr kumimoji="1" lang="ja-JP" altLang="en-US" sz="1050" b="0" i="0" u="none" strike="noStrike" kern="0" cap="none" spc="0" normalizeH="0" baseline="0" noProof="0">
              <a:ln>
                <a:noFill/>
              </a:ln>
              <a:solidFill>
                <a:prstClr val="black"/>
              </a:solidFill>
              <a:effectLst/>
              <a:uLnTx/>
              <a:uFillTx/>
              <a:latin typeface="+mn-lt"/>
              <a:ea typeface="+mn-ea"/>
              <a:cs typeface="+mn-cs"/>
            </a:rPr>
            <a:t>の増加が見込まれることから、</a:t>
          </a:r>
          <a:r>
            <a:rPr kumimoji="1" lang="ja-JP" altLang="ja-JP" sz="1050" b="0" i="0" u="none" strike="noStrike" kern="0" cap="none" spc="0" normalizeH="0" baseline="0" noProof="0">
              <a:ln>
                <a:noFill/>
              </a:ln>
              <a:solidFill>
                <a:prstClr val="black"/>
              </a:solidFill>
              <a:effectLst/>
              <a:uLnTx/>
              <a:uFillTx/>
              <a:latin typeface="+mn-lt"/>
              <a:ea typeface="+mn-ea"/>
              <a:cs typeface="+mn-cs"/>
            </a:rPr>
            <a:t>公共施設</a:t>
          </a:r>
          <a:r>
            <a:rPr kumimoji="1" lang="ja-JP" altLang="en-US" sz="1050" b="0" i="0" u="none" strike="noStrike" kern="0" cap="none" spc="0" normalizeH="0" baseline="0" noProof="0">
              <a:ln>
                <a:noFill/>
              </a:ln>
              <a:solidFill>
                <a:prstClr val="black"/>
              </a:solidFill>
              <a:effectLst/>
              <a:uLnTx/>
              <a:uFillTx/>
              <a:latin typeface="+mn-lt"/>
              <a:ea typeface="+mn-ea"/>
              <a:cs typeface="+mn-cs"/>
            </a:rPr>
            <a:t>の統廃合やデジタル化を推進し、</a:t>
          </a:r>
          <a:r>
            <a:rPr kumimoji="1" lang="ja-JP" altLang="ja-JP" sz="1050" b="0" i="0" u="none" strike="noStrike" kern="0" cap="none" spc="0" normalizeH="0" baseline="0" noProof="0">
              <a:ln>
                <a:noFill/>
              </a:ln>
              <a:solidFill>
                <a:prstClr val="black"/>
              </a:solidFill>
              <a:effectLst/>
              <a:uLnTx/>
              <a:uFillTx/>
              <a:latin typeface="+mn-lt"/>
              <a:ea typeface="+mn-ea"/>
              <a:cs typeface="+mn-cs"/>
            </a:rPr>
            <a:t>維持補修費、物件費</a:t>
          </a:r>
          <a:r>
            <a:rPr kumimoji="1" lang="ja-JP" altLang="en-US" sz="1050" b="0" i="0" u="none" strike="noStrike" kern="0" cap="none" spc="0" normalizeH="0" baseline="0" noProof="0">
              <a:ln>
                <a:noFill/>
              </a:ln>
              <a:solidFill>
                <a:prstClr val="black"/>
              </a:solidFill>
              <a:effectLst/>
              <a:uLnTx/>
              <a:uFillTx/>
              <a:latin typeface="+mn-lt"/>
              <a:ea typeface="+mn-ea"/>
              <a:cs typeface="+mn-cs"/>
            </a:rPr>
            <a:t>等</a:t>
          </a:r>
          <a:r>
            <a:rPr kumimoji="1" lang="ja-JP" altLang="ja-JP" sz="1050" b="0" i="0" u="none" strike="noStrike" kern="0" cap="none" spc="0" normalizeH="0" baseline="0" noProof="0">
              <a:ln>
                <a:noFill/>
              </a:ln>
              <a:solidFill>
                <a:prstClr val="black"/>
              </a:solidFill>
              <a:effectLst/>
              <a:uLnTx/>
              <a:uFillTx/>
              <a:latin typeface="+mn-lt"/>
              <a:ea typeface="+mn-ea"/>
              <a:cs typeface="+mn-cs"/>
            </a:rPr>
            <a:t>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116586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19130"/>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17780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53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7165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62</xdr:row>
      <xdr:rowOff>145796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716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37863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1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前年度より、</a:t>
          </a:r>
          <a:r>
            <a:rPr kumimoji="1" lang="ja-JP" altLang="en-US" sz="1100" b="0" i="0" u="none" strike="noStrike" kern="0" cap="none" spc="0" normalizeH="0" baseline="0" noProof="0">
              <a:ln>
                <a:noFill/>
              </a:ln>
              <a:solidFill>
                <a:prstClr val="black"/>
              </a:solidFill>
              <a:effectLst/>
              <a:uLnTx/>
              <a:uFillTx/>
              <a:latin typeface="+mn-lt"/>
              <a:ea typeface="+mn-ea"/>
              <a:cs typeface="+mn-cs"/>
            </a:rPr>
            <a:t>６５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６００</a:t>
          </a:r>
          <a:r>
            <a:rPr kumimoji="1" lang="ja-JP" altLang="ja-JP" sz="1100" b="0" i="0" u="none" strike="noStrike" kern="0" cap="none" spc="0" normalizeH="0" baseline="0" noProof="0">
              <a:ln>
                <a:noFill/>
              </a:ln>
              <a:solidFill>
                <a:prstClr val="black"/>
              </a:solidFill>
              <a:effectLst/>
              <a:uLnTx/>
              <a:uFillTx/>
              <a:latin typeface="+mn-lt"/>
              <a:ea typeface="+mn-ea"/>
              <a:cs typeface="+mn-cs"/>
            </a:rPr>
            <a:t>円増加している。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今後も人口減少により、悪化していくことが見込まれるが、職員の事務効率化をはじめ、施設の集約化を図ることでコスト削減に努めていく。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51308</xdr:rowOff>
    </xdr:from>
    <xdr:to>
      <xdr:col>23</xdr:col>
      <xdr:colOff>133350</xdr:colOff>
      <xdr:row>82</xdr:row>
      <xdr:rowOff>82967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10208"/>
          <a:ext cx="838200" cy="3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43935</xdr:rowOff>
    </xdr:from>
    <xdr:to>
      <xdr:col>19</xdr:col>
      <xdr:colOff>133350</xdr:colOff>
      <xdr:row>82</xdr:row>
      <xdr:rowOff>51308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02835"/>
          <a:ext cx="8890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20149</xdr:rowOff>
    </xdr:from>
    <xdr:to>
      <xdr:col>15</xdr:col>
      <xdr:colOff>82550</xdr:colOff>
      <xdr:row>82</xdr:row>
      <xdr:rowOff>43935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79049"/>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20149</xdr:rowOff>
    </xdr:from>
    <xdr:to>
      <xdr:col>11</xdr:col>
      <xdr:colOff>31750</xdr:colOff>
      <xdr:row>82</xdr:row>
      <xdr:rowOff>23816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79049"/>
          <a:ext cx="889000" cy="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32167</xdr:rowOff>
    </xdr:from>
    <xdr:to>
      <xdr:col>23</xdr:col>
      <xdr:colOff>184150</xdr:colOff>
      <xdr:row>82</xdr:row>
      <xdr:rowOff>133767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4244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508</xdr:rowOff>
    </xdr:from>
    <xdr:to>
      <xdr:col>19</xdr:col>
      <xdr:colOff>184150</xdr:colOff>
      <xdr:row>82</xdr:row>
      <xdr:rowOff>102108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86885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4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164585</xdr:rowOff>
    </xdr:from>
    <xdr:to>
      <xdr:col>15</xdr:col>
      <xdr:colOff>133350</xdr:colOff>
      <xdr:row>82</xdr:row>
      <xdr:rowOff>94735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5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79512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3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140799</xdr:rowOff>
    </xdr:from>
    <xdr:to>
      <xdr:col>11</xdr:col>
      <xdr:colOff>82550</xdr:colOff>
      <xdr:row>82</xdr:row>
      <xdr:rowOff>70949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55726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1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144466</xdr:rowOff>
    </xdr:from>
    <xdr:to>
      <xdr:col>7</xdr:col>
      <xdr:colOff>31750</xdr:colOff>
      <xdr:row>82</xdr:row>
      <xdr:rowOff>74616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59393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1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昇格年数の短縮に伴う昇格者の増、会計年度任用職員の増や給与改定により、令</a:t>
          </a:r>
          <a:r>
            <a:rPr kumimoji="1" lang="ja-JP" altLang="ja-JP" sz="1100">
              <a:solidFill>
                <a:schemeClr val="dk1"/>
              </a:solidFill>
              <a:effectLst/>
              <a:latin typeface="+mn-lt"/>
              <a:ea typeface="+mn-ea"/>
              <a:cs typeface="+mn-cs"/>
            </a:rPr>
            <a:t>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年４月１日時点でのラスパイレス指数は</a:t>
          </a:r>
          <a:r>
            <a:rPr kumimoji="1" lang="ja-JP" altLang="en-US" sz="1100">
              <a:solidFill>
                <a:schemeClr val="dk1"/>
              </a:solidFill>
              <a:effectLst/>
              <a:latin typeface="+mn-lt"/>
              <a:ea typeface="+mn-ea"/>
              <a:cs typeface="+mn-cs"/>
            </a:rPr>
            <a:t>０．９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上昇する</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　初任給は国の基準としており、昇格に必要な年限を長くしていた為全国町村平均・類似団体</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を大きく下回ってい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が、人材確保の観点から昇格年数の短縮</a:t>
          </a:r>
          <a:r>
            <a:rPr kumimoji="1" lang="ja-JP" altLang="en-US" sz="1100">
              <a:solidFill>
                <a:schemeClr val="dk1"/>
              </a:solidFill>
              <a:effectLst/>
              <a:latin typeface="+mn-lt"/>
              <a:ea typeface="+mn-ea"/>
              <a:cs typeface="+mn-cs"/>
            </a:rPr>
            <a:t>など給与待遇の改善を図っている為</a:t>
          </a:r>
          <a:r>
            <a:rPr kumimoji="1" lang="ja-JP" altLang="ja-JP" sz="1100">
              <a:solidFill>
                <a:schemeClr val="dk1"/>
              </a:solidFill>
              <a:effectLst/>
              <a:latin typeface="+mn-lt"/>
              <a:ea typeface="+mn-ea"/>
              <a:cs typeface="+mn-cs"/>
            </a:rPr>
            <a:t>、今後数値が上昇する見込みである。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38705</xdr:rowOff>
    </xdr:from>
    <xdr:to>
      <xdr:col>81</xdr:col>
      <xdr:colOff>44450</xdr:colOff>
      <xdr:row>80</xdr:row>
      <xdr:rowOff>142118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75470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38705</xdr:rowOff>
    </xdr:from>
    <xdr:to>
      <xdr:col>77</xdr:col>
      <xdr:colOff>44450</xdr:colOff>
      <xdr:row>81</xdr:row>
      <xdr:rowOff>62593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754705"/>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51102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8811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91318</xdr:rowOff>
    </xdr:from>
    <xdr:to>
      <xdr:col>81</xdr:col>
      <xdr:colOff>95250</xdr:colOff>
      <xdr:row>81</xdr:row>
      <xdr:rowOff>21468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12595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7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159355</xdr:rowOff>
    </xdr:from>
    <xdr:to>
      <xdr:col>77</xdr:col>
      <xdr:colOff>95250</xdr:colOff>
      <xdr:row>80</xdr:row>
      <xdr:rowOff>89505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99682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47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302</xdr:rowOff>
    </xdr:from>
    <xdr:to>
      <xdr:col>64</xdr:col>
      <xdr:colOff>152400</xdr:colOff>
      <xdr:row>81</xdr:row>
      <xdr:rowOff>101902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112079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職員数が全国をはじめ、類似団体の平均を大きく上回っているのは島内に点在する保育所の直営や消防救急業務のほか、空港消防業務を受託しているためである。</a:t>
          </a:r>
          <a:endParaRPr lang="ja-JP" altLang="ja-JP" sz="1400">
            <a:effectLst/>
          </a:endParaRPr>
        </a:p>
        <a:p>
          <a:r>
            <a:rPr kumimoji="1" lang="ja-JP" altLang="ja-JP" sz="1100">
              <a:solidFill>
                <a:schemeClr val="dk1"/>
              </a:solidFill>
              <a:effectLst/>
              <a:latin typeface="+mn-lt"/>
              <a:ea typeface="+mn-ea"/>
              <a:cs typeface="+mn-cs"/>
            </a:rPr>
            <a:t>　職員不足により数値は１人分下がったが、今後人口減少に伴い割合は上がっていくことが想定されるため、事務の効率化を図りつつ、多様な行政需要に対応できる組織へ再編を進め、定員管理に努める。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154136</xdr:rowOff>
    </xdr:from>
    <xdr:to>
      <xdr:col>81</xdr:col>
      <xdr:colOff>44450</xdr:colOff>
      <xdr:row>66</xdr:row>
      <xdr:rowOff>166201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46983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154136</xdr:rowOff>
    </xdr:from>
    <xdr:to>
      <xdr:col>77</xdr:col>
      <xdr:colOff>44450</xdr:colOff>
      <xdr:row>67</xdr:row>
      <xdr:rowOff>63119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46983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63119</xdr:rowOff>
    </xdr:from>
    <xdr:to>
      <xdr:col>72</xdr:col>
      <xdr:colOff>203200</xdr:colOff>
      <xdr:row>67</xdr:row>
      <xdr:rowOff>154813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55026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127466</xdr:rowOff>
    </xdr:from>
    <xdr:to>
      <xdr:col>68</xdr:col>
      <xdr:colOff>152400</xdr:colOff>
      <xdr:row>67</xdr:row>
      <xdr:rowOff>154813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614616"/>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115401</xdr:rowOff>
    </xdr:from>
    <xdr:to>
      <xdr:col>81</xdr:col>
      <xdr:colOff>95250</xdr:colOff>
      <xdr:row>67</xdr:row>
      <xdr:rowOff>45551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11278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2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103336</xdr:rowOff>
    </xdr:from>
    <xdr:to>
      <xdr:col>77</xdr:col>
      <xdr:colOff>95250</xdr:colOff>
      <xdr:row>67</xdr:row>
      <xdr:rowOff>33486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4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18263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50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12319</xdr:rowOff>
    </xdr:from>
    <xdr:to>
      <xdr:col>73</xdr:col>
      <xdr:colOff>44450</xdr:colOff>
      <xdr:row>67</xdr:row>
      <xdr:rowOff>113919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98696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8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104013</xdr:rowOff>
    </xdr:from>
    <xdr:to>
      <xdr:col>68</xdr:col>
      <xdr:colOff>203200</xdr:colOff>
      <xdr:row>68</xdr:row>
      <xdr:rowOff>34163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5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18940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67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76666</xdr:rowOff>
    </xdr:from>
    <xdr:to>
      <xdr:col>64</xdr:col>
      <xdr:colOff>152400</xdr:colOff>
      <xdr:row>68</xdr:row>
      <xdr:rowOff>6816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163043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6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年度より少しづつ改善しているが、類似団体と比べ２．</a:t>
          </a:r>
          <a:r>
            <a:rPr kumimoji="1" lang="ja-JP" altLang="en-US" sz="1100">
              <a:solidFill>
                <a:schemeClr val="dk1"/>
              </a:solidFill>
              <a:effectLst/>
              <a:latin typeface="+mn-lt"/>
              <a:ea typeface="+mn-ea"/>
              <a:cs typeface="+mn-cs"/>
            </a:rPr>
            <a:t>８ポイントの大きな</a:t>
          </a:r>
          <a:r>
            <a:rPr kumimoji="1" lang="ja-JP" altLang="ja-JP" sz="1100">
              <a:solidFill>
                <a:schemeClr val="dk1"/>
              </a:solidFill>
              <a:effectLst/>
              <a:latin typeface="+mn-lt"/>
              <a:ea typeface="+mn-ea"/>
              <a:cs typeface="+mn-cs"/>
            </a:rPr>
            <a:t>差が出る結果となっている。新規発行債を抑制し、元利償還金の額は減らしてきたものの、令和５年度に約１０億円</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令和６年度</a:t>
          </a:r>
          <a:r>
            <a:rPr kumimoji="1" lang="ja-JP" altLang="en-US" sz="1100">
              <a:solidFill>
                <a:schemeClr val="dk1"/>
              </a:solidFill>
              <a:effectLst/>
              <a:latin typeface="+mn-lt"/>
              <a:ea typeface="+mn-ea"/>
              <a:cs typeface="+mn-cs"/>
            </a:rPr>
            <a:t>は約４億円を起債、令和７年度は</a:t>
          </a:r>
          <a:r>
            <a:rPr kumimoji="1" lang="ja-JP" altLang="ja-JP" sz="1100">
              <a:solidFill>
                <a:schemeClr val="dk1"/>
              </a:solidFill>
              <a:effectLst/>
              <a:latin typeface="+mn-lt"/>
              <a:ea typeface="+mn-ea"/>
              <a:cs typeface="+mn-cs"/>
            </a:rPr>
            <a:t>約５億円の起債</a:t>
          </a:r>
          <a:r>
            <a:rPr kumimoji="1" lang="ja-JP" altLang="en-US" sz="1100">
              <a:solidFill>
                <a:schemeClr val="dk1"/>
              </a:solidFill>
              <a:effectLst/>
              <a:latin typeface="+mn-lt"/>
              <a:ea typeface="+mn-ea"/>
              <a:cs typeface="+mn-cs"/>
            </a:rPr>
            <a:t>に抑え、約７億円の元金償還よりも少ない額を起債することで、地方債残高を減少させていく方針である。</a:t>
          </a:r>
          <a:r>
            <a:rPr kumimoji="1" lang="ja-JP" altLang="ja-JP" sz="1100">
              <a:solidFill>
                <a:schemeClr val="dk1"/>
              </a:solidFill>
              <a:effectLst/>
              <a:latin typeface="+mn-lt"/>
              <a:ea typeface="+mn-ea"/>
              <a:cs typeface="+mn-cs"/>
            </a:rPr>
            <a:t>引き続き交付税措置のある起債を優先し、他事業において単独の起債を最小限に抑制することで公債費負担比率の分母を上げ、大幅な上昇とならないよう努める。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131572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32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42</xdr:row>
      <xdr:rowOff>150876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3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5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66294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前年度に引き続き将来負担比率は０％となっているが、</a:t>
          </a:r>
          <a:r>
            <a:rPr kumimoji="1" lang="ja-JP" altLang="en-US" sz="1100">
              <a:solidFill>
                <a:schemeClr val="dk1"/>
              </a:solidFill>
              <a:effectLst/>
              <a:latin typeface="+mn-lt"/>
              <a:ea typeface="+mn-ea"/>
              <a:cs typeface="+mn-cs"/>
            </a:rPr>
            <a:t>令和２年か</a:t>
          </a:r>
          <a:r>
            <a:rPr kumimoji="1" lang="ja-JP" altLang="ja-JP" sz="1100">
              <a:solidFill>
                <a:schemeClr val="dk1"/>
              </a:solidFill>
              <a:effectLst/>
              <a:latin typeface="+mn-lt"/>
              <a:ea typeface="+mn-ea"/>
              <a:cs typeface="+mn-cs"/>
            </a:rPr>
            <a:t>ら着手した</a:t>
          </a:r>
          <a:r>
            <a:rPr kumimoji="1" lang="ja-JP" altLang="en-US" sz="1100">
              <a:solidFill>
                <a:schemeClr val="dk1"/>
              </a:solidFill>
              <a:effectLst/>
              <a:latin typeface="+mn-lt"/>
              <a:ea typeface="+mn-ea"/>
              <a:cs typeface="+mn-cs"/>
            </a:rPr>
            <a:t>防災行政無線デジタル化事業の終了</a:t>
          </a:r>
          <a:r>
            <a:rPr kumimoji="1" lang="ja-JP" altLang="ja-JP" sz="1100">
              <a:solidFill>
                <a:schemeClr val="dk1"/>
              </a:solidFill>
              <a:effectLst/>
              <a:latin typeface="+mn-lt"/>
              <a:ea typeface="+mn-ea"/>
              <a:cs typeface="+mn-cs"/>
            </a:rPr>
            <a:t>に加え、令和４年から着手している歴史民俗資料館改修事業</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合わせて、基金を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２８５</a:t>
          </a:r>
          <a:r>
            <a:rPr kumimoji="1" lang="ja-JP" altLang="ja-JP" sz="1100">
              <a:solidFill>
                <a:schemeClr val="dk1"/>
              </a:solidFill>
              <a:effectLst/>
              <a:latin typeface="+mn-lt"/>
              <a:ea typeface="+mn-ea"/>
              <a:cs typeface="+mn-cs"/>
            </a:rPr>
            <a:t>万円取り崩し、地方債も</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円近く発行することとなった。今後、老朽化に伴う施設改修等が発生していく可能性が高いため、施設の統廃合などを検討しながら、新規発行債や基金の取り崩しの抑制に努め、将来負担比率が上昇しないよう健全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保育所４施設の運営や消防業務の直営、空港消防業務受託等により他団体より職員数が多いものの、給与水準が低いことで類似団体とほぼ同規模の人件費となっている。</a:t>
          </a:r>
          <a:endParaRPr lang="ja-JP" altLang="ja-JP" sz="1400">
            <a:effectLst/>
          </a:endParaRPr>
        </a:p>
        <a:p>
          <a:r>
            <a:rPr kumimoji="1" lang="ja-JP" altLang="ja-JP" sz="1100">
              <a:solidFill>
                <a:schemeClr val="dk1"/>
              </a:solidFill>
              <a:effectLst/>
              <a:latin typeface="+mn-lt"/>
              <a:ea typeface="+mn-ea"/>
              <a:cs typeface="+mn-cs"/>
            </a:rPr>
            <a:t>　職員不足等により経常収支比率は前年度と同程度だが、令和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年度より昇給や採用条件改定を行った為、人件費総額は今後上昇していくと想定される。機構改革などで適正な人員管理を検討し、行政サービスの質を落とさずに人件費の抑制を目指していく。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09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00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49276</xdr:rowOff>
    </xdr:from>
    <xdr:to>
      <xdr:col>15</xdr:col>
      <xdr:colOff>98425</xdr:colOff>
      <xdr:row>38</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43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108204</xdr:rowOff>
    </xdr:from>
    <xdr:to>
      <xdr:col>24</xdr:col>
      <xdr:colOff>76200</xdr:colOff>
      <xdr:row>39</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35052</xdr:rowOff>
    </xdr:from>
    <xdr:to>
      <xdr:col>15</xdr:col>
      <xdr:colOff>149225</xdr:colOff>
      <xdr:row>38</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121429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令和５年度と比較して、物件費総額は２６６，０３８万円増額となっており、経常収支比率も２．３ポイント増加、経常経費充当一財等も１０４，４４８万円増加となった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ごみ焼却施設の供用開始に伴い、運転管理に掛かる経費等が増額となったことが主な要因と考えている。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類似団体に比べて施設数が多</a:t>
          </a:r>
          <a:r>
            <a:rPr kumimoji="1" lang="ja-JP" altLang="en-US" sz="1100" b="0" i="0" u="none" strike="noStrike" kern="0" cap="none" spc="0" normalizeH="0" baseline="0" noProof="0">
              <a:ln>
                <a:noFill/>
              </a:ln>
              <a:solidFill>
                <a:prstClr val="black"/>
              </a:solidFill>
              <a:effectLst/>
              <a:uLnTx/>
              <a:uFillTx/>
              <a:latin typeface="+mn-lt"/>
              <a:ea typeface="+mn-ea"/>
              <a:cs typeface="+mn-cs"/>
            </a:rPr>
            <a:t>く、掛かる経常経費も少なくない状況に加え、</a:t>
          </a:r>
          <a:r>
            <a:rPr kumimoji="1" lang="ja-JP" altLang="ja-JP" sz="1100" b="0" i="0" u="none" strike="noStrike" kern="0" cap="none" spc="0" normalizeH="0" baseline="0" noProof="0">
              <a:ln>
                <a:noFill/>
              </a:ln>
              <a:solidFill>
                <a:prstClr val="black"/>
              </a:solidFill>
              <a:effectLst/>
              <a:uLnTx/>
              <a:uFillTx/>
              <a:latin typeface="+mn-lt"/>
              <a:ea typeface="+mn-ea"/>
              <a:cs typeface="+mn-cs"/>
            </a:rPr>
            <a:t>デジタル化によ</a:t>
          </a:r>
          <a:r>
            <a:rPr kumimoji="1" lang="ja-JP" altLang="en-US" sz="1100" b="0" i="0" u="none" strike="noStrike" kern="0" cap="none" spc="0" normalizeH="0" baseline="0" noProof="0">
              <a:ln>
                <a:noFill/>
              </a:ln>
              <a:solidFill>
                <a:prstClr val="black"/>
              </a:solidFill>
              <a:effectLst/>
              <a:uLnTx/>
              <a:uFillTx/>
              <a:latin typeface="+mn-lt"/>
              <a:ea typeface="+mn-ea"/>
              <a:cs typeface="+mn-cs"/>
            </a:rPr>
            <a:t>り掛かる</a:t>
          </a:r>
          <a:r>
            <a:rPr kumimoji="1" lang="ja-JP" altLang="ja-JP" sz="1100" b="0" i="0" u="none" strike="noStrike" kern="0" cap="none" spc="0" normalizeH="0" baseline="0" noProof="0">
              <a:ln>
                <a:noFill/>
              </a:ln>
              <a:solidFill>
                <a:prstClr val="black"/>
              </a:solidFill>
              <a:effectLst/>
              <a:uLnTx/>
              <a:uFillTx/>
              <a:latin typeface="+mn-lt"/>
              <a:ea typeface="+mn-ea"/>
              <a:cs typeface="+mn-cs"/>
            </a:rPr>
            <a:t>コスト</a:t>
          </a:r>
          <a:r>
            <a:rPr kumimoji="1" lang="ja-JP" altLang="en-US" sz="1100" b="0" i="0" u="none" strike="noStrike" kern="0" cap="none" spc="0" normalizeH="0" baseline="0" noProof="0">
              <a:ln>
                <a:noFill/>
              </a:ln>
              <a:solidFill>
                <a:prstClr val="black"/>
              </a:solidFill>
              <a:effectLst/>
              <a:uLnTx/>
              <a:uFillTx/>
              <a:latin typeface="+mn-lt"/>
              <a:ea typeface="+mn-ea"/>
              <a:cs typeface="+mn-cs"/>
            </a:rPr>
            <a:t>も</a:t>
          </a:r>
          <a:r>
            <a:rPr kumimoji="1" lang="ja-JP" altLang="ja-JP" sz="1100" b="0" i="0" u="none" strike="noStrike" kern="0" cap="none" spc="0" normalizeH="0" baseline="0" noProof="0">
              <a:ln>
                <a:noFill/>
              </a:ln>
              <a:solidFill>
                <a:prstClr val="black"/>
              </a:solidFill>
              <a:effectLst/>
              <a:uLnTx/>
              <a:uFillTx/>
              <a:latin typeface="+mn-lt"/>
              <a:ea typeface="+mn-ea"/>
              <a:cs typeface="+mn-cs"/>
            </a:rPr>
            <a:t>増加が見込まれるが、コスト削減に取り組み同水準を維持していけるよう努め</a:t>
          </a:r>
          <a:r>
            <a:rPr kumimoji="1" lang="ja-JP" altLang="en-US" sz="1100" b="0" i="0" u="none" strike="noStrike" kern="0" cap="none" spc="0" normalizeH="0" baseline="0" noProof="0">
              <a:ln>
                <a:noFill/>
              </a:ln>
              <a:solidFill>
                <a:prstClr val="black"/>
              </a:solidFill>
              <a:effectLst/>
              <a:uLnTx/>
              <a:uFillTx/>
              <a:latin typeface="+mn-lt"/>
              <a:ea typeface="+mn-ea"/>
              <a:cs typeface="+mn-cs"/>
            </a:rPr>
            <a:t>ていく</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77470</xdr:rowOff>
    </xdr:from>
    <xdr:to>
      <xdr:col>82</xdr:col>
      <xdr:colOff>107950</xdr:colOff>
      <xdr:row>16</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206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77470</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20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73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24130</xdr:rowOff>
    </xdr:from>
    <xdr:to>
      <xdr:col>69</xdr:col>
      <xdr:colOff>92075</xdr:colOff>
      <xdr:row>16</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7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26670</xdr:rowOff>
    </xdr:from>
    <xdr:to>
      <xdr:col>78</xdr:col>
      <xdr:colOff>120650</xdr:colOff>
      <xdr:row>16</xdr:row>
      <xdr:rowOff>128270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113047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5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144780</xdr:rowOff>
    </xdr:from>
    <xdr:to>
      <xdr:col>65</xdr:col>
      <xdr:colOff>53975</xdr:colOff>
      <xdr:row>16</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59707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は令和５年度とほぼ同水準となっている。</a:t>
          </a:r>
          <a:endParaRPr lang="ja-JP" altLang="ja-JP" sz="1400">
            <a:effectLst/>
          </a:endParaRPr>
        </a:p>
        <a:p>
          <a:r>
            <a:rPr kumimoji="1" lang="ja-JP" altLang="ja-JP" sz="1100">
              <a:solidFill>
                <a:schemeClr val="dk1"/>
              </a:solidFill>
              <a:effectLst/>
              <a:latin typeface="+mn-lt"/>
              <a:ea typeface="+mn-ea"/>
              <a:cs typeface="+mn-cs"/>
            </a:rPr>
            <a:t>　制度上削減が難しい経費であるため、制度改正に注視するとともに資格審査事務を適正に行い、適切な給付に努める。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32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前年度と比較して経常収支比率が</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４ポイント減少</a:t>
          </a:r>
          <a:r>
            <a:rPr kumimoji="1" lang="ja-JP" altLang="ja-JP" sz="1100">
              <a:solidFill>
                <a:schemeClr val="dk1"/>
              </a:solidFill>
              <a:effectLst/>
              <a:latin typeface="+mn-lt"/>
              <a:ea typeface="+mn-ea"/>
              <a:cs typeface="+mn-cs"/>
            </a:rPr>
            <a:t>したのは、都支出金の充当が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となったことが大きな要因と考えている。</a:t>
          </a:r>
          <a:endParaRPr lang="ja-JP" altLang="ja-JP" sz="1400">
            <a:effectLst/>
          </a:endParaRPr>
        </a:p>
        <a:p>
          <a:r>
            <a:rPr kumimoji="1" lang="ja-JP" altLang="ja-JP" sz="1100">
              <a:solidFill>
                <a:schemeClr val="dk1"/>
              </a:solidFill>
              <a:effectLst/>
              <a:latin typeface="+mn-lt"/>
              <a:ea typeface="+mn-ea"/>
              <a:cs typeface="+mn-cs"/>
            </a:rPr>
            <a:t>　各特別会計への繰出金の歳出総額</a:t>
          </a:r>
          <a:r>
            <a:rPr kumimoji="1" lang="ja-JP" altLang="en-US" sz="1100">
              <a:solidFill>
                <a:schemeClr val="dk1"/>
              </a:solidFill>
              <a:effectLst/>
              <a:latin typeface="+mn-lt"/>
              <a:ea typeface="+mn-ea"/>
              <a:cs typeface="+mn-cs"/>
            </a:rPr>
            <a:t>も１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１１０</a:t>
          </a:r>
          <a:r>
            <a:rPr kumimoji="1" lang="ja-JP" altLang="ja-JP" sz="1100">
              <a:solidFill>
                <a:schemeClr val="dk1"/>
              </a:solidFill>
              <a:effectLst/>
              <a:latin typeface="+mn-lt"/>
              <a:ea typeface="+mn-ea"/>
              <a:cs typeface="+mn-cs"/>
            </a:rPr>
            <a:t>万円ほど</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、以前として一般会計からの補てんに依存している傾向が強いため、段階的に値上げを検討していく。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358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672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66040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52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a:t>
          </a:r>
          <a:r>
            <a:rPr kumimoji="1" lang="ja-JP" altLang="ja-JP" sz="1100">
              <a:solidFill>
                <a:schemeClr val="dk1"/>
              </a:solidFill>
              <a:effectLst/>
              <a:latin typeface="+mn-lt"/>
              <a:ea typeface="+mn-ea"/>
              <a:cs typeface="+mn-cs"/>
            </a:rPr>
            <a:t>営企業会計への繰出金が前年度より</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１６０</a:t>
          </a:r>
          <a:r>
            <a:rPr kumimoji="1" lang="ja-JP" altLang="ja-JP" sz="1100">
              <a:solidFill>
                <a:schemeClr val="dk1"/>
              </a:solidFill>
              <a:effectLst/>
              <a:latin typeface="+mn-lt"/>
              <a:ea typeface="+mn-ea"/>
              <a:cs typeface="+mn-cs"/>
            </a:rPr>
            <a:t>万円）増となった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、前年度より経常収支比率は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６ポイント増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令和５年１０月より水道代及び浄化槽手数料の料金改定を行い、経費削減を図ったものの、今後も公営企業会計への繰出は増加傾向にあるため、公営企業の経営健全化を進め、繰出削減に努めていく。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140716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9404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21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37</xdr:row>
      <xdr:rowOff>5842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厳しい財政運営が続いており、起債抑制を続けてきたことにより元利償還金が年々減少してきたが、</a:t>
          </a:r>
          <a:r>
            <a:rPr kumimoji="1" lang="ja-JP" altLang="en-US" sz="1100">
              <a:solidFill>
                <a:schemeClr val="dk1"/>
              </a:solidFill>
              <a:effectLst/>
              <a:latin typeface="+mn-lt"/>
              <a:ea typeface="+mn-ea"/>
              <a:cs typeface="+mn-cs"/>
            </a:rPr>
            <a:t>利率の上昇もあり、</a:t>
          </a:r>
          <a:r>
            <a:rPr kumimoji="1" lang="ja-JP" altLang="ja-JP" sz="1100">
              <a:solidFill>
                <a:schemeClr val="dk1"/>
              </a:solidFill>
              <a:effectLst/>
              <a:latin typeface="+mn-lt"/>
              <a:ea typeface="+mn-ea"/>
              <a:cs typeface="+mn-cs"/>
            </a:rPr>
            <a:t>公債費が</a:t>
          </a:r>
          <a:r>
            <a:rPr kumimoji="1" lang="ja-JP" altLang="en-US" sz="1100">
              <a:solidFill>
                <a:schemeClr val="dk1"/>
              </a:solidFill>
              <a:effectLst/>
              <a:latin typeface="+mn-lt"/>
              <a:ea typeface="+mn-ea"/>
              <a:cs typeface="+mn-cs"/>
            </a:rPr>
            <a:t>１，５９４</a:t>
          </a:r>
          <a:r>
            <a:rPr kumimoji="1" lang="ja-JP" altLang="ja-JP" sz="1100">
              <a:solidFill>
                <a:schemeClr val="dk1"/>
              </a:solidFill>
              <a:effectLst/>
              <a:latin typeface="+mn-lt"/>
              <a:ea typeface="+mn-ea"/>
              <a:cs typeface="+mn-cs"/>
            </a:rPr>
            <a:t>万円ほど増額</a:t>
          </a:r>
          <a:r>
            <a:rPr kumimoji="1" lang="ja-JP" altLang="en-US" sz="1100">
              <a:solidFill>
                <a:schemeClr val="dk1"/>
              </a:solidFill>
              <a:effectLst/>
              <a:latin typeface="+mn-lt"/>
              <a:ea typeface="+mn-ea"/>
              <a:cs typeface="+mn-cs"/>
            </a:rPr>
            <a:t>、充当財源が１，４２４万円ほど減額となり、</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０．４ポイント</a:t>
          </a:r>
          <a:r>
            <a:rPr kumimoji="1" lang="ja-JP" altLang="ja-JP" sz="1100">
              <a:solidFill>
                <a:schemeClr val="dk1"/>
              </a:solidFill>
              <a:effectLst/>
              <a:latin typeface="+mn-lt"/>
              <a:ea typeface="+mn-ea"/>
              <a:cs typeface="+mn-cs"/>
            </a:rPr>
            <a:t>増加、類似団体と比較して悪化</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今後、更に厳しい財政状況になると想定されるが、建設事業の平準化を図り、新規発行債を抑制していき、健全な財政運営を図っていく。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76</xdr:row>
      <xdr:rowOff>168911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838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153670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45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03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令和５年度までは</a:t>
          </a:r>
          <a:r>
            <a:rPr kumimoji="1" lang="ja-JP" altLang="ja-JP" sz="1100">
              <a:solidFill>
                <a:schemeClr val="dk1"/>
              </a:solidFill>
              <a:effectLst/>
              <a:latin typeface="+mn-lt"/>
              <a:ea typeface="+mn-ea"/>
              <a:cs typeface="+mn-cs"/>
            </a:rPr>
            <a:t>全体として類似団体平均を下回ってい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高い水準の</a:t>
          </a:r>
          <a:r>
            <a:rPr kumimoji="1" lang="ja-JP" altLang="ja-JP" sz="1100">
              <a:solidFill>
                <a:schemeClr val="dk1"/>
              </a:solidFill>
              <a:effectLst/>
              <a:latin typeface="+mn-lt"/>
              <a:ea typeface="+mn-ea"/>
              <a:cs typeface="+mn-cs"/>
            </a:rPr>
            <a:t>人件費に</a:t>
          </a:r>
          <a:r>
            <a:rPr kumimoji="1" lang="ja-JP" altLang="en-US" sz="1100">
              <a:solidFill>
                <a:schemeClr val="dk1"/>
              </a:solidFill>
              <a:effectLst/>
              <a:latin typeface="+mn-lt"/>
              <a:ea typeface="+mn-ea"/>
              <a:cs typeface="+mn-cs"/>
            </a:rPr>
            <a:t>加え、物件費及び補助費等での経常収支比率が増となったことにより、</a:t>
          </a:r>
          <a:r>
            <a:rPr kumimoji="1" lang="ja-JP" altLang="ja-JP" sz="1100">
              <a:solidFill>
                <a:schemeClr val="dk1"/>
              </a:solidFill>
              <a:effectLst/>
              <a:latin typeface="+mn-lt"/>
              <a:ea typeface="+mn-ea"/>
              <a:cs typeface="+mn-cs"/>
            </a:rPr>
            <a:t>類似団体を上回ってしまう</a:t>
          </a:r>
          <a:r>
            <a:rPr kumimoji="1" lang="ja-JP" altLang="en-US" sz="1100">
              <a:solidFill>
                <a:schemeClr val="dk1"/>
              </a:solidFill>
              <a:effectLst/>
              <a:latin typeface="+mn-lt"/>
              <a:ea typeface="+mn-ea"/>
              <a:cs typeface="+mn-cs"/>
            </a:rPr>
            <a:t>結果となった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類似団体が０．５ポイント増となったものの、</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２ポイント増となったことにより、</a:t>
          </a:r>
          <a:r>
            <a:rPr kumimoji="1" lang="ja-JP" altLang="ja-JP" sz="1100">
              <a:solidFill>
                <a:schemeClr val="dk1"/>
              </a:solidFill>
              <a:effectLst/>
              <a:latin typeface="+mn-lt"/>
              <a:ea typeface="+mn-ea"/>
              <a:cs typeface="+mn-cs"/>
            </a:rPr>
            <a:t>経常収支比率の順位は</a:t>
          </a:r>
          <a:r>
            <a:rPr kumimoji="1" lang="ja-JP" altLang="en-US" sz="1100">
              <a:solidFill>
                <a:schemeClr val="dk1"/>
              </a:solidFill>
              <a:effectLst/>
              <a:latin typeface="+mn-lt"/>
              <a:ea typeface="+mn-ea"/>
              <a:cs typeface="+mn-cs"/>
            </a:rPr>
            <a:t>大幅に下がることとなった。</a:t>
          </a:r>
          <a:r>
            <a:rPr kumimoji="1" lang="ja-JP" altLang="ja-JP" sz="1100">
              <a:solidFill>
                <a:schemeClr val="dk1"/>
              </a:solidFill>
              <a:effectLst/>
              <a:latin typeface="+mn-lt"/>
              <a:ea typeface="+mn-ea"/>
              <a:cs typeface="+mn-cs"/>
            </a:rPr>
            <a:t>より健全な財政運営を行っていくために、歳出削減</a:t>
          </a:r>
          <a:r>
            <a:rPr kumimoji="1" lang="ja-JP" altLang="en-US" sz="1100">
              <a:solidFill>
                <a:schemeClr val="dk1"/>
              </a:solidFill>
              <a:effectLst/>
              <a:latin typeface="+mn-lt"/>
              <a:ea typeface="+mn-ea"/>
              <a:cs typeface="+mn-cs"/>
            </a:rPr>
            <a:t>及び自主財源の確保</a:t>
          </a:r>
          <a:r>
            <a:rPr kumimoji="1" lang="ja-JP" altLang="ja-JP" sz="1100">
              <a:solidFill>
                <a:schemeClr val="dk1"/>
              </a:solidFill>
              <a:effectLst/>
              <a:latin typeface="+mn-lt"/>
              <a:ea typeface="+mn-ea"/>
              <a:cs typeface="+mn-cs"/>
            </a:rPr>
            <a:t>を図っていく必要がある。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78</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876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76</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87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933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76</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933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58437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107479</xdr:rowOff>
    </xdr:from>
    <xdr:to>
      <xdr:col>29</xdr:col>
      <xdr:colOff>127000</xdr:colOff>
      <xdr:row>16</xdr:row>
      <xdr:rowOff>47981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26854"/>
          <a:ext cx="647700" cy="1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47981</xdr:rowOff>
    </xdr:from>
    <xdr:to>
      <xdr:col>26</xdr:col>
      <xdr:colOff>50800</xdr:colOff>
      <xdr:row>16</xdr:row>
      <xdr:rowOff>64406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38806"/>
          <a:ext cx="698500" cy="1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62222</xdr:rowOff>
    </xdr:from>
    <xdr:to>
      <xdr:col>22</xdr:col>
      <xdr:colOff>114300</xdr:colOff>
      <xdr:row>16</xdr:row>
      <xdr:rowOff>64406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853047"/>
          <a:ext cx="698500" cy="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62222</xdr:rowOff>
    </xdr:from>
    <xdr:to>
      <xdr:col>18</xdr:col>
      <xdr:colOff>177800</xdr:colOff>
      <xdr:row>16</xdr:row>
      <xdr:rowOff>104016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53047"/>
          <a:ext cx="698500" cy="4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56679</xdr:rowOff>
    </xdr:from>
    <xdr:to>
      <xdr:col>29</xdr:col>
      <xdr:colOff>177800</xdr:colOff>
      <xdr:row>15</xdr:row>
      <xdr:rowOff>158279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7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73206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2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168631</xdr:rowOff>
    </xdr:from>
    <xdr:to>
      <xdr:col>26</xdr:col>
      <xdr:colOff>101600</xdr:colOff>
      <xdr:row>16</xdr:row>
      <xdr:rowOff>98781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88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108958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13606</xdr:rowOff>
    </xdr:from>
    <xdr:to>
      <xdr:col>22</xdr:col>
      <xdr:colOff>165100</xdr:colOff>
      <xdr:row>16</xdr:row>
      <xdr:rowOff>115206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0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125383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7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11422</xdr:rowOff>
    </xdr:from>
    <xdr:to>
      <xdr:col>19</xdr:col>
      <xdr:colOff>38100</xdr:colOff>
      <xdr:row>16</xdr:row>
      <xdr:rowOff>113022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02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123199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53216</xdr:rowOff>
    </xdr:from>
    <xdr:to>
      <xdr:col>15</xdr:col>
      <xdr:colOff>101600</xdr:colOff>
      <xdr:row>16</xdr:row>
      <xdr:rowOff>154816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44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164993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181115</xdr:rowOff>
    </xdr:from>
    <xdr:to>
      <xdr:col>29</xdr:col>
      <xdr:colOff>127000</xdr:colOff>
      <xdr:row>35</xdr:row>
      <xdr:rowOff>245542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91465"/>
          <a:ext cx="647700" cy="6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245542</xdr:rowOff>
    </xdr:from>
    <xdr:to>
      <xdr:col>26</xdr:col>
      <xdr:colOff>50800</xdr:colOff>
      <xdr:row>35</xdr:row>
      <xdr:rowOff>310718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55892"/>
          <a:ext cx="698500" cy="65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182905</xdr:rowOff>
    </xdr:from>
    <xdr:to>
      <xdr:col>22</xdr:col>
      <xdr:colOff>114300</xdr:colOff>
      <xdr:row>35</xdr:row>
      <xdr:rowOff>310718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93255"/>
          <a:ext cx="698500" cy="1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182905</xdr:rowOff>
    </xdr:from>
    <xdr:to>
      <xdr:col>18</xdr:col>
      <xdr:colOff>177800</xdr:colOff>
      <xdr:row>35</xdr:row>
      <xdr:rowOff>273863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3255"/>
          <a:ext cx="698500" cy="9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130315</xdr:rowOff>
    </xdr:from>
    <xdr:to>
      <xdr:col>29</xdr:col>
      <xdr:colOff>177800</xdr:colOff>
      <xdr:row>35</xdr:row>
      <xdr:rowOff>231915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318292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8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194742</xdr:rowOff>
    </xdr:from>
    <xdr:to>
      <xdr:col>26</xdr:col>
      <xdr:colOff>101600</xdr:colOff>
      <xdr:row>35</xdr:row>
      <xdr:rowOff>296342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05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306519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73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259918</xdr:rowOff>
    </xdr:from>
    <xdr:to>
      <xdr:col>22</xdr:col>
      <xdr:colOff>165100</xdr:colOff>
      <xdr:row>36</xdr:row>
      <xdr:rowOff>18618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28795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3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132105</xdr:rowOff>
    </xdr:from>
    <xdr:to>
      <xdr:col>19</xdr:col>
      <xdr:colOff>38100</xdr:colOff>
      <xdr:row>35</xdr:row>
      <xdr:rowOff>233705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2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243882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223063</xdr:rowOff>
    </xdr:from>
    <xdr:to>
      <xdr:col>15</xdr:col>
      <xdr:colOff>101600</xdr:colOff>
      <xdr:row>35</xdr:row>
      <xdr:rowOff>324663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334840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23358</xdr:rowOff>
    </xdr:from>
    <xdr:to>
      <xdr:col>24</xdr:col>
      <xdr:colOff>63500</xdr:colOff>
      <xdr:row>32</xdr:row>
      <xdr:rowOff>167680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9758"/>
          <a:ext cx="838200" cy="14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152311</xdr:rowOff>
    </xdr:from>
    <xdr:to>
      <xdr:col>19</xdr:col>
      <xdr:colOff>177800</xdr:colOff>
      <xdr:row>32</xdr:row>
      <xdr:rowOff>167680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38711"/>
          <a:ext cx="8890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138732</xdr:rowOff>
    </xdr:from>
    <xdr:to>
      <xdr:col>15</xdr:col>
      <xdr:colOff>50800</xdr:colOff>
      <xdr:row>32</xdr:row>
      <xdr:rowOff>152311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25132"/>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138732</xdr:rowOff>
    </xdr:from>
    <xdr:to>
      <xdr:col>10</xdr:col>
      <xdr:colOff>114300</xdr:colOff>
      <xdr:row>33</xdr:row>
      <xdr:rowOff>63386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25132"/>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144008</xdr:rowOff>
    </xdr:from>
    <xdr:to>
      <xdr:col>24</xdr:col>
      <xdr:colOff>114300</xdr:colOff>
      <xdr:row>32</xdr:row>
      <xdr:rowOff>74158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166885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1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116880</xdr:rowOff>
    </xdr:from>
    <xdr:to>
      <xdr:col>20</xdr:col>
      <xdr:colOff>38100</xdr:colOff>
      <xdr:row>33</xdr:row>
      <xdr:rowOff>47030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63557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101511</xdr:rowOff>
    </xdr:from>
    <xdr:to>
      <xdr:col>15</xdr:col>
      <xdr:colOff>101600</xdr:colOff>
      <xdr:row>33</xdr:row>
      <xdr:rowOff>31661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48188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6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87932</xdr:rowOff>
    </xdr:from>
    <xdr:to>
      <xdr:col>10</xdr:col>
      <xdr:colOff>165100</xdr:colOff>
      <xdr:row>33</xdr:row>
      <xdr:rowOff>18082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34609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4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12586</xdr:rowOff>
    </xdr:from>
    <xdr:to>
      <xdr:col>6</xdr:col>
      <xdr:colOff>38100</xdr:colOff>
      <xdr:row>33</xdr:row>
      <xdr:rowOff>114186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130713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7647</xdr:rowOff>
    </xdr:from>
    <xdr:to>
      <xdr:col>24</xdr:col>
      <xdr:colOff>63500</xdr:colOff>
      <xdr:row>58</xdr:row>
      <xdr:rowOff>27567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51747"/>
          <a:ext cx="8382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27567</xdr:rowOff>
    </xdr:from>
    <xdr:to>
      <xdr:col>19</xdr:col>
      <xdr:colOff>177800</xdr:colOff>
      <xdr:row>58</xdr:row>
      <xdr:rowOff>35271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1667"/>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35271</xdr:rowOff>
    </xdr:from>
    <xdr:to>
      <xdr:col>15</xdr:col>
      <xdr:colOff>50800</xdr:colOff>
      <xdr:row>58</xdr:row>
      <xdr:rowOff>54096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79371"/>
          <a:ext cx="8890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44813</xdr:rowOff>
    </xdr:from>
    <xdr:to>
      <xdr:col>10</xdr:col>
      <xdr:colOff>114300</xdr:colOff>
      <xdr:row>58</xdr:row>
      <xdr:rowOff>54096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88913"/>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128297</xdr:rowOff>
    </xdr:from>
    <xdr:to>
      <xdr:col>24</xdr:col>
      <xdr:colOff>114300</xdr:colOff>
      <xdr:row>58</xdr:row>
      <xdr:rowOff>58447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87674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8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148217</xdr:rowOff>
    </xdr:from>
    <xdr:to>
      <xdr:col>20</xdr:col>
      <xdr:colOff>38100</xdr:colOff>
      <xdr:row>58</xdr:row>
      <xdr:rowOff>78367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94894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155921</xdr:rowOff>
    </xdr:from>
    <xdr:to>
      <xdr:col>15</xdr:col>
      <xdr:colOff>101600</xdr:colOff>
      <xdr:row>58</xdr:row>
      <xdr:rowOff>86071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3296</xdr:rowOff>
    </xdr:from>
    <xdr:to>
      <xdr:col>10</xdr:col>
      <xdr:colOff>165100</xdr:colOff>
      <xdr:row>58</xdr:row>
      <xdr:rowOff>104896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121423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165463</xdr:rowOff>
    </xdr:from>
    <xdr:to>
      <xdr:col>6</xdr:col>
      <xdr:colOff>38100</xdr:colOff>
      <xdr:row>58</xdr:row>
      <xdr:rowOff>95613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112140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1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108991</xdr:rowOff>
    </xdr:from>
    <xdr:to>
      <xdr:col>24</xdr:col>
      <xdr:colOff>63500</xdr:colOff>
      <xdr:row>74</xdr:row>
      <xdr:rowOff>22257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624841"/>
          <a:ext cx="838200" cy="8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111582</xdr:rowOff>
    </xdr:from>
    <xdr:to>
      <xdr:col>19</xdr:col>
      <xdr:colOff>177800</xdr:colOff>
      <xdr:row>74</xdr:row>
      <xdr:rowOff>22257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627432"/>
          <a:ext cx="8890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111582</xdr:rowOff>
    </xdr:from>
    <xdr:to>
      <xdr:col>15</xdr:col>
      <xdr:colOff>50800</xdr:colOff>
      <xdr:row>74</xdr:row>
      <xdr:rowOff>118955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627432"/>
          <a:ext cx="889000" cy="1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118955</xdr:rowOff>
    </xdr:from>
    <xdr:to>
      <xdr:col>10</xdr:col>
      <xdr:colOff>114300</xdr:colOff>
      <xdr:row>75</xdr:row>
      <xdr:rowOff>26238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806255"/>
          <a:ext cx="8890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58191</xdr:rowOff>
    </xdr:from>
    <xdr:to>
      <xdr:col>24</xdr:col>
      <xdr:colOff>114300</xdr:colOff>
      <xdr:row>73</xdr:row>
      <xdr:rowOff>159791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5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81068</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4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142907</xdr:rowOff>
    </xdr:from>
    <xdr:to>
      <xdr:col>20</xdr:col>
      <xdr:colOff>38100</xdr:colOff>
      <xdr:row>74</xdr:row>
      <xdr:rowOff>73057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89584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4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60782</xdr:rowOff>
    </xdr:from>
    <xdr:to>
      <xdr:col>15</xdr:col>
      <xdr:colOff>101600</xdr:colOff>
      <xdr:row>73</xdr:row>
      <xdr:rowOff>162382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5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7459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3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68155</xdr:rowOff>
    </xdr:from>
    <xdr:to>
      <xdr:col>10</xdr:col>
      <xdr:colOff>165100</xdr:colOff>
      <xdr:row>74</xdr:row>
      <xdr:rowOff>169755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14832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5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146888</xdr:rowOff>
    </xdr:from>
    <xdr:to>
      <xdr:col>6</xdr:col>
      <xdr:colOff>38100</xdr:colOff>
      <xdr:row>75</xdr:row>
      <xdr:rowOff>77038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93565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141467</xdr:rowOff>
    </xdr:from>
    <xdr:to>
      <xdr:col>24</xdr:col>
      <xdr:colOff>63500</xdr:colOff>
      <xdr:row>97</xdr:row>
      <xdr:rowOff>165905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72117"/>
          <a:ext cx="8382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141467</xdr:rowOff>
    </xdr:from>
    <xdr:to>
      <xdr:col>19</xdr:col>
      <xdr:colOff>177800</xdr:colOff>
      <xdr:row>98</xdr:row>
      <xdr:rowOff>14670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72117"/>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37584</xdr:rowOff>
    </xdr:from>
    <xdr:to>
      <xdr:col>15</xdr:col>
      <xdr:colOff>50800</xdr:colOff>
      <xdr:row>98</xdr:row>
      <xdr:rowOff>14670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68234"/>
          <a:ext cx="889000" cy="14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37584</xdr:rowOff>
    </xdr:from>
    <xdr:to>
      <xdr:col>10</xdr:col>
      <xdr:colOff>114300</xdr:colOff>
      <xdr:row>98</xdr:row>
      <xdr:rowOff>76674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68234"/>
          <a:ext cx="889000" cy="2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115105</xdr:rowOff>
    </xdr:from>
    <xdr:to>
      <xdr:col>24</xdr:col>
      <xdr:colOff>114300</xdr:colOff>
      <xdr:row>98</xdr:row>
      <xdr:rowOff>45255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93532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2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90667</xdr:rowOff>
    </xdr:from>
    <xdr:to>
      <xdr:col>20</xdr:col>
      <xdr:colOff>38100</xdr:colOff>
      <xdr:row>98</xdr:row>
      <xdr:rowOff>20817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135320</xdr:rowOff>
    </xdr:from>
    <xdr:to>
      <xdr:col>15</xdr:col>
      <xdr:colOff>101600</xdr:colOff>
      <xdr:row>98</xdr:row>
      <xdr:rowOff>65470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158234</xdr:rowOff>
    </xdr:from>
    <xdr:to>
      <xdr:col>10</xdr:col>
      <xdr:colOff>165100</xdr:colOff>
      <xdr:row>97</xdr:row>
      <xdr:rowOff>88384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9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25874</xdr:rowOff>
    </xdr:from>
    <xdr:to>
      <xdr:col>6</xdr:col>
      <xdr:colOff>38100</xdr:colOff>
      <xdr:row>98</xdr:row>
      <xdr:rowOff>127474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118601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46267</xdr:rowOff>
    </xdr:from>
    <xdr:to>
      <xdr:col>55</xdr:col>
      <xdr:colOff>0</xdr:colOff>
      <xdr:row>38</xdr:row>
      <xdr:rowOff>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9917"/>
          <a:ext cx="838200" cy="12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985</xdr:rowOff>
    </xdr:from>
    <xdr:to>
      <xdr:col>50</xdr:col>
      <xdr:colOff>114300</xdr:colOff>
      <xdr:row>38</xdr:row>
      <xdr:rowOff>20672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16085"/>
          <a:ext cx="889000" cy="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146650</xdr:rowOff>
    </xdr:from>
    <xdr:to>
      <xdr:col>45</xdr:col>
      <xdr:colOff>177800</xdr:colOff>
      <xdr:row>38</xdr:row>
      <xdr:rowOff>20672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90300"/>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2932</xdr:rowOff>
    </xdr:from>
    <xdr:to>
      <xdr:col>41</xdr:col>
      <xdr:colOff>50800</xdr:colOff>
      <xdr:row>37</xdr:row>
      <xdr:rowOff>146650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3682"/>
          <a:ext cx="889000" cy="48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166917</xdr:rowOff>
    </xdr:from>
    <xdr:to>
      <xdr:col>55</xdr:col>
      <xdr:colOff>50800</xdr:colOff>
      <xdr:row>37</xdr:row>
      <xdr:rowOff>97067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18344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9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121636</xdr:rowOff>
    </xdr:from>
    <xdr:to>
      <xdr:col>50</xdr:col>
      <xdr:colOff>165100</xdr:colOff>
      <xdr:row>38</xdr:row>
      <xdr:rowOff>51786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42912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5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141322</xdr:rowOff>
    </xdr:from>
    <xdr:to>
      <xdr:col>46</xdr:col>
      <xdr:colOff>38100</xdr:colOff>
      <xdr:row>38</xdr:row>
      <xdr:rowOff>71472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87999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6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95850</xdr:rowOff>
    </xdr:from>
    <xdr:to>
      <xdr:col>41</xdr:col>
      <xdr:colOff>101600</xdr:colOff>
      <xdr:row>38</xdr:row>
      <xdr:rowOff>26000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42527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123582</xdr:rowOff>
    </xdr:from>
    <xdr:to>
      <xdr:col>36</xdr:col>
      <xdr:colOff>165100</xdr:colOff>
      <xdr:row>35</xdr:row>
      <xdr:rowOff>53732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70259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2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61082</xdr:rowOff>
    </xdr:from>
    <xdr:to>
      <xdr:col>55</xdr:col>
      <xdr:colOff>0</xdr:colOff>
      <xdr:row>57</xdr:row>
      <xdr:rowOff>153083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33732"/>
          <a:ext cx="838200" cy="9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61082</xdr:rowOff>
    </xdr:from>
    <xdr:to>
      <xdr:col>50</xdr:col>
      <xdr:colOff>114300</xdr:colOff>
      <xdr:row>57</xdr:row>
      <xdr:rowOff>144125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33732"/>
          <a:ext cx="889000" cy="8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144125</xdr:rowOff>
    </xdr:from>
    <xdr:to>
      <xdr:col>45</xdr:col>
      <xdr:colOff>177800</xdr:colOff>
      <xdr:row>58</xdr:row>
      <xdr:rowOff>38203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16775"/>
          <a:ext cx="889000" cy="6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29401</xdr:rowOff>
    </xdr:from>
    <xdr:to>
      <xdr:col>41</xdr:col>
      <xdr:colOff>50800</xdr:colOff>
      <xdr:row>58</xdr:row>
      <xdr:rowOff>38203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73501"/>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102283</xdr:rowOff>
    </xdr:from>
    <xdr:to>
      <xdr:col>55</xdr:col>
      <xdr:colOff>50800</xdr:colOff>
      <xdr:row>58</xdr:row>
      <xdr:rowOff>32433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125160</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10282</xdr:rowOff>
    </xdr:from>
    <xdr:to>
      <xdr:col>50</xdr:col>
      <xdr:colOff>165100</xdr:colOff>
      <xdr:row>57</xdr:row>
      <xdr:rowOff>111882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128409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55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93325</xdr:rowOff>
    </xdr:from>
    <xdr:to>
      <xdr:col>46</xdr:col>
      <xdr:colOff>38100</xdr:colOff>
      <xdr:row>58</xdr:row>
      <xdr:rowOff>23475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40002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4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158853</xdr:rowOff>
    </xdr:from>
    <xdr:to>
      <xdr:col>41</xdr:col>
      <xdr:colOff>101600</xdr:colOff>
      <xdr:row>58</xdr:row>
      <xdr:rowOff>89003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3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105530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0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150051</xdr:rowOff>
    </xdr:from>
    <xdr:to>
      <xdr:col>36</xdr:col>
      <xdr:colOff>165100</xdr:colOff>
      <xdr:row>58</xdr:row>
      <xdr:rowOff>80201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96728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9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129989</xdr:rowOff>
    </xdr:from>
    <xdr:to>
      <xdr:col>55</xdr:col>
      <xdr:colOff>0</xdr:colOff>
      <xdr:row>78</xdr:row>
      <xdr:rowOff>131794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3089"/>
          <a:ext cx="8382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131794</xdr:rowOff>
    </xdr:from>
    <xdr:to>
      <xdr:col>50</xdr:col>
      <xdr:colOff>114300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4894"/>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137418</xdr:rowOff>
    </xdr:from>
    <xdr:to>
      <xdr:col>45</xdr:col>
      <xdr:colOff>177800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0518"/>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137418</xdr:rowOff>
    </xdr:from>
    <xdr:to>
      <xdr:col>41</xdr:col>
      <xdr:colOff>50800</xdr:colOff>
      <xdr:row>78</xdr:row>
      <xdr:rowOff>138765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10518"/>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79189</xdr:rowOff>
    </xdr:from>
    <xdr:to>
      <xdr:col>55</xdr:col>
      <xdr:colOff>50800</xdr:colOff>
      <xdr:row>79</xdr:row>
      <xdr:rowOff>9339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80994</xdr:rowOff>
    </xdr:from>
    <xdr:to>
      <xdr:col>50</xdr:col>
      <xdr:colOff>165100</xdr:colOff>
      <xdr:row>79</xdr:row>
      <xdr:rowOff>11144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2271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86618</xdr:rowOff>
    </xdr:from>
    <xdr:to>
      <xdr:col>41</xdr:col>
      <xdr:colOff>101600</xdr:colOff>
      <xdr:row>79</xdr:row>
      <xdr:rowOff>16768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7895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87965</xdr:rowOff>
    </xdr:from>
    <xdr:to>
      <xdr:col>36</xdr:col>
      <xdr:colOff>165100</xdr:colOff>
      <xdr:row>79</xdr:row>
      <xdr:rowOff>18115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15170</xdr:rowOff>
    </xdr:from>
    <xdr:to>
      <xdr:col>55</xdr:col>
      <xdr:colOff>0</xdr:colOff>
      <xdr:row>94</xdr:row>
      <xdr:rowOff>165371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5788570"/>
          <a:ext cx="838200" cy="4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15170</xdr:rowOff>
    </xdr:from>
    <xdr:to>
      <xdr:col>50</xdr:col>
      <xdr:colOff>114300</xdr:colOff>
      <xdr:row>94</xdr:row>
      <xdr:rowOff>49881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5788570"/>
          <a:ext cx="889000" cy="3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49881</xdr:rowOff>
    </xdr:from>
    <xdr:to>
      <xdr:col>45</xdr:col>
      <xdr:colOff>177800</xdr:colOff>
      <xdr:row>96</xdr:row>
      <xdr:rowOff>35424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166181"/>
          <a:ext cx="889000" cy="3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160948</xdr:rowOff>
    </xdr:from>
    <xdr:to>
      <xdr:col>41</xdr:col>
      <xdr:colOff>50800</xdr:colOff>
      <xdr:row>96</xdr:row>
      <xdr:rowOff>35424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448698"/>
          <a:ext cx="8890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114571</xdr:rowOff>
    </xdr:from>
    <xdr:to>
      <xdr:col>55</xdr:col>
      <xdr:colOff>50800</xdr:colOff>
      <xdr:row>95</xdr:row>
      <xdr:rowOff>44721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137448</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08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135820</xdr:rowOff>
    </xdr:from>
    <xdr:to>
      <xdr:col>50</xdr:col>
      <xdr:colOff>165100</xdr:colOff>
      <xdr:row>92</xdr:row>
      <xdr:rowOff>65970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57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82497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51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170531</xdr:rowOff>
    </xdr:from>
    <xdr:to>
      <xdr:col>46</xdr:col>
      <xdr:colOff>38100</xdr:colOff>
      <xdr:row>94</xdr:row>
      <xdr:rowOff>100681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1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117208</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589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156074</xdr:rowOff>
    </xdr:from>
    <xdr:to>
      <xdr:col>41</xdr:col>
      <xdr:colOff>101600</xdr:colOff>
      <xdr:row>96</xdr:row>
      <xdr:rowOff>86224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102751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21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110148</xdr:rowOff>
    </xdr:from>
    <xdr:to>
      <xdr:col>36</xdr:col>
      <xdr:colOff>165100</xdr:colOff>
      <xdr:row>96</xdr:row>
      <xdr:rowOff>40298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3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56825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1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111139</xdr:rowOff>
    </xdr:from>
    <xdr:to>
      <xdr:col>85</xdr:col>
      <xdr:colOff>127000</xdr:colOff>
      <xdr:row>38</xdr:row>
      <xdr:rowOff>131631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26239"/>
          <a:ext cx="8382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111139</xdr:rowOff>
    </xdr:from>
    <xdr:to>
      <xdr:col>81</xdr:col>
      <xdr:colOff>50800</xdr:colOff>
      <xdr:row>38</xdr:row>
      <xdr:rowOff>120306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6239"/>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113809</xdr:rowOff>
    </xdr:from>
    <xdr:to>
      <xdr:col>76</xdr:col>
      <xdr:colOff>114300</xdr:colOff>
      <xdr:row>38</xdr:row>
      <xdr:rowOff>120306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8909"/>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113809</xdr:rowOff>
    </xdr:from>
    <xdr:to>
      <xdr:col>71</xdr:col>
      <xdr:colOff>177800</xdr:colOff>
      <xdr:row>38</xdr:row>
      <xdr:rowOff>125559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8909"/>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80831</xdr:rowOff>
    </xdr:from>
    <xdr:to>
      <xdr:col>85</xdr:col>
      <xdr:colOff>177800</xdr:colOff>
      <xdr:row>39</xdr:row>
      <xdr:rowOff>10981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60339</xdr:rowOff>
    </xdr:from>
    <xdr:to>
      <xdr:col>81</xdr:col>
      <xdr:colOff>101600</xdr:colOff>
      <xdr:row>38</xdr:row>
      <xdr:rowOff>161939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153066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6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69506</xdr:rowOff>
    </xdr:from>
    <xdr:to>
      <xdr:col>76</xdr:col>
      <xdr:colOff>165100</xdr:colOff>
      <xdr:row>38</xdr:row>
      <xdr:rowOff>171106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162233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63009</xdr:rowOff>
    </xdr:from>
    <xdr:to>
      <xdr:col>72</xdr:col>
      <xdr:colOff>38100</xdr:colOff>
      <xdr:row>38</xdr:row>
      <xdr:rowOff>164609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74759</xdr:rowOff>
    </xdr:from>
    <xdr:to>
      <xdr:col>67</xdr:col>
      <xdr:colOff>101600</xdr:colOff>
      <xdr:row>39</xdr:row>
      <xdr:rowOff>4909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167486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63965</xdr:rowOff>
    </xdr:from>
    <xdr:to>
      <xdr:col>85</xdr:col>
      <xdr:colOff>127000</xdr:colOff>
      <xdr:row>77</xdr:row>
      <xdr:rowOff>73808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65615"/>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73808</xdr:rowOff>
    </xdr:from>
    <xdr:to>
      <xdr:col>81</xdr:col>
      <xdr:colOff>50800</xdr:colOff>
      <xdr:row>77</xdr:row>
      <xdr:rowOff>81212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7545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81212</xdr:rowOff>
    </xdr:from>
    <xdr:to>
      <xdr:col>76</xdr:col>
      <xdr:colOff>114300</xdr:colOff>
      <xdr:row>77</xdr:row>
      <xdr:rowOff>83476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82862"/>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81407</xdr:rowOff>
    </xdr:from>
    <xdr:to>
      <xdr:col>71</xdr:col>
      <xdr:colOff>177800</xdr:colOff>
      <xdr:row>77</xdr:row>
      <xdr:rowOff>83476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8305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13165</xdr:rowOff>
    </xdr:from>
    <xdr:to>
      <xdr:col>85</xdr:col>
      <xdr:colOff>177800</xdr:colOff>
      <xdr:row>77</xdr:row>
      <xdr:rowOff>114765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36042</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23008</xdr:rowOff>
    </xdr:from>
    <xdr:to>
      <xdr:col>81</xdr:col>
      <xdr:colOff>101600</xdr:colOff>
      <xdr:row>77</xdr:row>
      <xdr:rowOff>124608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2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141135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9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30412</xdr:rowOff>
    </xdr:from>
    <xdr:to>
      <xdr:col>76</xdr:col>
      <xdr:colOff>165100</xdr:colOff>
      <xdr:row>77</xdr:row>
      <xdr:rowOff>132012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148539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00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32676</xdr:rowOff>
    </xdr:from>
    <xdr:to>
      <xdr:col>72</xdr:col>
      <xdr:colOff>38100</xdr:colOff>
      <xdr:row>77</xdr:row>
      <xdr:rowOff>134276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150803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30607</xdr:rowOff>
    </xdr:from>
    <xdr:to>
      <xdr:col>67</xdr:col>
      <xdr:colOff>101600</xdr:colOff>
      <xdr:row>77</xdr:row>
      <xdr:rowOff>132207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148734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0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56699</xdr:rowOff>
    </xdr:from>
    <xdr:to>
      <xdr:col>85</xdr:col>
      <xdr:colOff>127000</xdr:colOff>
      <xdr:row>99</xdr:row>
      <xdr:rowOff>89326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7030249"/>
          <a:ext cx="8382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44776</xdr:rowOff>
    </xdr:from>
    <xdr:to>
      <xdr:col>81</xdr:col>
      <xdr:colOff>50800</xdr:colOff>
      <xdr:row>99</xdr:row>
      <xdr:rowOff>56699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7018326"/>
          <a:ext cx="8890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17301</xdr:rowOff>
    </xdr:from>
    <xdr:to>
      <xdr:col>76</xdr:col>
      <xdr:colOff>114300</xdr:colOff>
      <xdr:row>99</xdr:row>
      <xdr:rowOff>44776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47951"/>
          <a:ext cx="889000" cy="37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42267</xdr:rowOff>
    </xdr:from>
    <xdr:to>
      <xdr:col>71</xdr:col>
      <xdr:colOff>177800</xdr:colOff>
      <xdr:row>97</xdr:row>
      <xdr:rowOff>17301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501467"/>
          <a:ext cx="889000" cy="14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38526</xdr:rowOff>
    </xdr:from>
    <xdr:to>
      <xdr:col>85</xdr:col>
      <xdr:colOff>177800</xdr:colOff>
      <xdr:row>99</xdr:row>
      <xdr:rowOff>140126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70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124903</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5899</xdr:rowOff>
    </xdr:from>
    <xdr:to>
      <xdr:col>81</xdr:col>
      <xdr:colOff>101600</xdr:colOff>
      <xdr:row>99</xdr:row>
      <xdr:rowOff>107499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7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98626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7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165426</xdr:rowOff>
    </xdr:from>
    <xdr:to>
      <xdr:col>76</xdr:col>
      <xdr:colOff>165100</xdr:colOff>
      <xdr:row>99</xdr:row>
      <xdr:rowOff>95576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86703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137951</xdr:rowOff>
    </xdr:from>
    <xdr:to>
      <xdr:col>72</xdr:col>
      <xdr:colOff>38100</xdr:colOff>
      <xdr:row>97</xdr:row>
      <xdr:rowOff>68101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5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84628</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37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162917</xdr:rowOff>
    </xdr:from>
    <xdr:to>
      <xdr:col>67</xdr:col>
      <xdr:colOff>101600</xdr:colOff>
      <xdr:row>96</xdr:row>
      <xdr:rowOff>93067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109594</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48763</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878063"/>
          <a:ext cx="1269" cy="77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166890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65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48763</xdr:rowOff>
    </xdr:from>
    <xdr:to>
      <xdr:col>116</xdr:col>
      <xdr:colOff>152400</xdr:colOff>
      <xdr:row>34</xdr:row>
      <xdr:rowOff>48763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87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122509</xdr:rowOff>
    </xdr:from>
    <xdr:to>
      <xdr:col>116</xdr:col>
      <xdr:colOff>63500</xdr:colOff>
      <xdr:row>36</xdr:row>
      <xdr:rowOff>19571</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5437459"/>
          <a:ext cx="838200" cy="7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115745</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9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137318</xdr:rowOff>
    </xdr:from>
    <xdr:to>
      <xdr:col>116</xdr:col>
      <xdr:colOff>114300</xdr:colOff>
      <xdr:row>38</xdr:row>
      <xdr:rowOff>67467</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809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122509</xdr:rowOff>
    </xdr:from>
    <xdr:to>
      <xdr:col>111</xdr:col>
      <xdr:colOff>177800</xdr:colOff>
      <xdr:row>35</xdr:row>
      <xdr:rowOff>85773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5437459"/>
          <a:ext cx="889000" cy="6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12250</xdr:rowOff>
    </xdr:from>
    <xdr:to>
      <xdr:col>112</xdr:col>
      <xdr:colOff>38100</xdr:colOff>
      <xdr:row>38</xdr:row>
      <xdr:rowOff>113850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104977</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2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85773</xdr:rowOff>
    </xdr:from>
    <xdr:to>
      <xdr:col>107</xdr:col>
      <xdr:colOff>50800</xdr:colOff>
      <xdr:row>38</xdr:row>
      <xdr:rowOff>22840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086523"/>
          <a:ext cx="889000" cy="4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30242</xdr:rowOff>
    </xdr:from>
    <xdr:to>
      <xdr:col>107</xdr:col>
      <xdr:colOff>101600</xdr:colOff>
      <xdr:row>38</xdr:row>
      <xdr:rowOff>131842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122969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22840</xdr:rowOff>
    </xdr:from>
    <xdr:to>
      <xdr:col>102</xdr:col>
      <xdr:colOff>114300</xdr:colOff>
      <xdr:row>38</xdr:row>
      <xdr:rowOff>117549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53794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38745</xdr:rowOff>
    </xdr:from>
    <xdr:to>
      <xdr:col>102</xdr:col>
      <xdr:colOff>165100</xdr:colOff>
      <xdr:row>38</xdr:row>
      <xdr:rowOff>140345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131472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40825</xdr:rowOff>
    </xdr:from>
    <xdr:to>
      <xdr:col>98</xdr:col>
      <xdr:colOff>38100</xdr:colOff>
      <xdr:row>38</xdr:row>
      <xdr:rowOff>142425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158952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140221</xdr:rowOff>
    </xdr:from>
    <xdr:to>
      <xdr:col>116</xdr:col>
      <xdr:colOff>114300</xdr:colOff>
      <xdr:row>36</xdr:row>
      <xdr:rowOff>70371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1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163098</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9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71709</xdr:rowOff>
    </xdr:from>
    <xdr:to>
      <xdr:col>112</xdr:col>
      <xdr:colOff>38100</xdr:colOff>
      <xdr:row>32</xdr:row>
      <xdr:rowOff>1859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3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18386</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1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34973</xdr:rowOff>
    </xdr:from>
    <xdr:to>
      <xdr:col>107</xdr:col>
      <xdr:colOff>101600</xdr:colOff>
      <xdr:row>35</xdr:row>
      <xdr:rowOff>136573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153100</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58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143490</xdr:rowOff>
    </xdr:from>
    <xdr:to>
      <xdr:col>102</xdr:col>
      <xdr:colOff>165100</xdr:colOff>
      <xdr:row>38</xdr:row>
      <xdr:rowOff>73640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90167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6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66749</xdr:rowOff>
    </xdr:from>
    <xdr:to>
      <xdr:col>98</xdr:col>
      <xdr:colOff>38100</xdr:colOff>
      <xdr:row>38</xdr:row>
      <xdr:rowOff>168349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159476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7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134191</xdr:rowOff>
    </xdr:from>
    <xdr:to>
      <xdr:col>116</xdr:col>
      <xdr:colOff>63500</xdr:colOff>
      <xdr:row>58</xdr:row>
      <xdr:rowOff>52101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735391"/>
          <a:ext cx="838200" cy="26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134191</xdr:rowOff>
    </xdr:from>
    <xdr:to>
      <xdr:col>111</xdr:col>
      <xdr:colOff>177800</xdr:colOff>
      <xdr:row>58</xdr:row>
      <xdr:rowOff>54775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735391"/>
          <a:ext cx="889000" cy="26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54775</xdr:rowOff>
    </xdr:from>
    <xdr:to>
      <xdr:col>107</xdr:col>
      <xdr:colOff>50800</xdr:colOff>
      <xdr:row>58</xdr:row>
      <xdr:rowOff>55666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98875"/>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55666</xdr:rowOff>
    </xdr:from>
    <xdr:to>
      <xdr:col>102</xdr:col>
      <xdr:colOff>114300</xdr:colOff>
      <xdr:row>58</xdr:row>
      <xdr:rowOff>56786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99976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1301</xdr:rowOff>
    </xdr:from>
    <xdr:to>
      <xdr:col>116</xdr:col>
      <xdr:colOff>114300</xdr:colOff>
      <xdr:row>58</xdr:row>
      <xdr:rowOff>102901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132128</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83391</xdr:rowOff>
    </xdr:from>
    <xdr:to>
      <xdr:col>112</xdr:col>
      <xdr:colOff>38100</xdr:colOff>
      <xdr:row>57</xdr:row>
      <xdr:rowOff>13541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6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30068</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4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3975</xdr:rowOff>
    </xdr:from>
    <xdr:to>
      <xdr:col>107</xdr:col>
      <xdr:colOff>101600</xdr:colOff>
      <xdr:row>58</xdr:row>
      <xdr:rowOff>105575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96702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4866</xdr:rowOff>
    </xdr:from>
    <xdr:to>
      <xdr:col>102</xdr:col>
      <xdr:colOff>165100</xdr:colOff>
      <xdr:row>58</xdr:row>
      <xdr:rowOff>106466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97593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4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5986</xdr:rowOff>
    </xdr:from>
    <xdr:to>
      <xdr:col>98</xdr:col>
      <xdr:colOff>38100</xdr:colOff>
      <xdr:row>58</xdr:row>
      <xdr:rowOff>107586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124113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115697</xdr:rowOff>
    </xdr:from>
    <xdr:to>
      <xdr:col>116</xdr:col>
      <xdr:colOff>63500</xdr:colOff>
      <xdr:row>75</xdr:row>
      <xdr:rowOff>160291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974447"/>
          <a:ext cx="838200" cy="4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128058</xdr:rowOff>
    </xdr:from>
    <xdr:to>
      <xdr:col>111</xdr:col>
      <xdr:colOff>177800</xdr:colOff>
      <xdr:row>75</xdr:row>
      <xdr:rowOff>160291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2986808"/>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128058</xdr:rowOff>
    </xdr:from>
    <xdr:to>
      <xdr:col>107</xdr:col>
      <xdr:colOff>50800</xdr:colOff>
      <xdr:row>75</xdr:row>
      <xdr:rowOff>159147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98680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159147</xdr:rowOff>
    </xdr:from>
    <xdr:to>
      <xdr:col>102</xdr:col>
      <xdr:colOff>114300</xdr:colOff>
      <xdr:row>76</xdr:row>
      <xdr:rowOff>13790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3017897"/>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64897</xdr:rowOff>
    </xdr:from>
    <xdr:to>
      <xdr:col>116</xdr:col>
      <xdr:colOff>114300</xdr:colOff>
      <xdr:row>75</xdr:row>
      <xdr:rowOff>166497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43324</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9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109490</xdr:rowOff>
    </xdr:from>
    <xdr:to>
      <xdr:col>112</xdr:col>
      <xdr:colOff>38100</xdr:colOff>
      <xdr:row>76</xdr:row>
      <xdr:rowOff>39641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968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30768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6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77258</xdr:rowOff>
    </xdr:from>
    <xdr:to>
      <xdr:col>107</xdr:col>
      <xdr:colOff>101600</xdr:colOff>
      <xdr:row>76</xdr:row>
      <xdr:rowOff>7407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936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169984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2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108348</xdr:rowOff>
    </xdr:from>
    <xdr:to>
      <xdr:col>102</xdr:col>
      <xdr:colOff>165100</xdr:colOff>
      <xdr:row>76</xdr:row>
      <xdr:rowOff>38497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67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29624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134441</xdr:rowOff>
    </xdr:from>
    <xdr:to>
      <xdr:col>98</xdr:col>
      <xdr:colOff>38100</xdr:colOff>
      <xdr:row>76</xdr:row>
      <xdr:rowOff>64591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9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55717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年度の歳出決算総額からみると住民一人当たり１，</a:t>
          </a:r>
          <a:r>
            <a:rPr kumimoji="1" lang="ja-JP" altLang="en-US" sz="1100">
              <a:solidFill>
                <a:schemeClr val="dk1"/>
              </a:solidFill>
              <a:effectLst/>
              <a:latin typeface="+mn-lt"/>
              <a:ea typeface="+mn-ea"/>
              <a:cs typeface="+mn-cs"/>
            </a:rPr>
            <a:t>３６１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９００</a:t>
          </a:r>
          <a:r>
            <a:rPr kumimoji="1" lang="ja-JP" altLang="ja-JP" sz="1100">
              <a:solidFill>
                <a:schemeClr val="dk1"/>
              </a:solidFill>
              <a:effectLst/>
              <a:latin typeface="+mn-lt"/>
              <a:ea typeface="+mn-ea"/>
              <a:cs typeface="+mn-cs"/>
            </a:rPr>
            <a:t>円となり、平成２７年度は９８８，４２６円で住民一人当たり</a:t>
          </a:r>
          <a:r>
            <a:rPr kumimoji="1" lang="ja-JP" altLang="en-US" sz="1100">
              <a:solidFill>
                <a:schemeClr val="dk1"/>
              </a:solidFill>
              <a:effectLst/>
              <a:latin typeface="+mn-lt"/>
              <a:ea typeface="+mn-ea"/>
              <a:cs typeface="+mn-cs"/>
            </a:rPr>
            <a:t>３７３，４７４</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３７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）と増加している。この背景には歳出決算総額の増加もあるが、令和２年度の国勢調査における人口が前回の平成２７年度と比較して５７１名減（△７．５</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）となったことも影響している。</a:t>
          </a:r>
          <a:r>
            <a:rPr kumimoji="1" lang="ja-JP" altLang="en-US" sz="1100">
              <a:solidFill>
                <a:schemeClr val="dk1"/>
              </a:solidFill>
              <a:effectLst/>
              <a:latin typeface="+mn-lt"/>
              <a:ea typeface="+mn-ea"/>
              <a:cs typeface="+mn-cs"/>
            </a:rPr>
            <a:t>令和５年度はごみ焼却施設完成により歳出増となった為、住民一人当たり１，５１８，１０６円と令和６年度よりも増であったが、</a:t>
          </a:r>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と比較すると、</a:t>
          </a:r>
          <a:r>
            <a:rPr kumimoji="1" lang="ja-JP" altLang="ja-JP" sz="1100">
              <a:solidFill>
                <a:schemeClr val="dk1"/>
              </a:solidFill>
              <a:effectLst/>
              <a:latin typeface="+mn-lt"/>
              <a:ea typeface="+mn-ea"/>
              <a:cs typeface="+mn-cs"/>
            </a:rPr>
            <a:t>住民一人当たり１，２７５，３８５円となっており、住民一人当たり</a:t>
          </a:r>
          <a:r>
            <a:rPr kumimoji="1" lang="ja-JP" altLang="en-US" sz="1100">
              <a:solidFill>
                <a:schemeClr val="dk1"/>
              </a:solidFill>
              <a:effectLst/>
              <a:latin typeface="+mn-lt"/>
              <a:ea typeface="+mn-ea"/>
              <a:cs typeface="+mn-cs"/>
            </a:rPr>
            <a:t>８６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５１５</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ごみ焼却施設の完成に伴う歳出の一時的増加や農業協同組合への出捐金などによる投資及び出資金の一時的な増により、令和６年度は減少しているものも多いが、普通建設事業や物件費等で高い水準を推移していること、最低賃金改定による会計年度任用職員の報酬（人件費）の増や病院事業会計への人件費相当分の繰出金の増額などが主な要因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い水準で推移し続けているが、各所に設置している保育所の直営や消防業務及び空港消防の受託事業により職員が多いことが要因となっている。どれも必要な行政サービスであるものの、人材確保のために昇給制度の見直しなどを行うなどより高い水準となる可能性があるため、適正な町政を維持していく為に機構改革や施設の統廃合などを検討し、人件費の抑制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121285</xdr:rowOff>
    </xdr:from>
    <xdr:to>
      <xdr:col>24</xdr:col>
      <xdr:colOff>63500</xdr:colOff>
      <xdr:row>36</xdr:row>
      <xdr:rowOff>2794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2035"/>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48260</xdr:rowOff>
    </xdr:from>
    <xdr:to>
      <xdr:col>19</xdr:col>
      <xdr:colOff>177800</xdr:colOff>
      <xdr:row>36</xdr:row>
      <xdr:rowOff>2794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9010"/>
          <a:ext cx="889000" cy="1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15621</xdr:rowOff>
    </xdr:from>
    <xdr:to>
      <xdr:col>15</xdr:col>
      <xdr:colOff>50800</xdr:colOff>
      <xdr:row>35</xdr:row>
      <xdr:rowOff>48260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6371"/>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160782</xdr:rowOff>
    </xdr:from>
    <xdr:to>
      <xdr:col>10</xdr:col>
      <xdr:colOff>114300</xdr:colOff>
      <xdr:row>35</xdr:row>
      <xdr:rowOff>15621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008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70485</xdr:rowOff>
    </xdr:from>
    <xdr:to>
      <xdr:col>24</xdr:col>
      <xdr:colOff>114300</xdr:colOff>
      <xdr:row>36</xdr:row>
      <xdr:rowOff>635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93362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123444</xdr:rowOff>
    </xdr:from>
    <xdr:to>
      <xdr:col>20</xdr:col>
      <xdr:colOff>38100</xdr:colOff>
      <xdr:row>36</xdr:row>
      <xdr:rowOff>53594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70121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168910</xdr:rowOff>
    </xdr:from>
    <xdr:to>
      <xdr:col>15</xdr:col>
      <xdr:colOff>101600</xdr:colOff>
      <xdr:row>35</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115587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7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136271</xdr:rowOff>
    </xdr:from>
    <xdr:to>
      <xdr:col>10</xdr:col>
      <xdr:colOff>165100</xdr:colOff>
      <xdr:row>35</xdr:row>
      <xdr:rowOff>66421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82948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4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109982</xdr:rowOff>
    </xdr:from>
    <xdr:to>
      <xdr:col>6</xdr:col>
      <xdr:colOff>38100</xdr:colOff>
      <xdr:row>35</xdr:row>
      <xdr:rowOff>40132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56659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1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151833</xdr:rowOff>
    </xdr:from>
    <xdr:to>
      <xdr:col>24</xdr:col>
      <xdr:colOff>63500</xdr:colOff>
      <xdr:row>58</xdr:row>
      <xdr:rowOff>12752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4483"/>
          <a:ext cx="8382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12752</xdr:rowOff>
    </xdr:from>
    <xdr:to>
      <xdr:col>19</xdr:col>
      <xdr:colOff>177800</xdr:colOff>
      <xdr:row>58</xdr:row>
      <xdr:rowOff>28585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6852"/>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63096</xdr:rowOff>
    </xdr:from>
    <xdr:to>
      <xdr:col>15</xdr:col>
      <xdr:colOff>50800</xdr:colOff>
      <xdr:row>58</xdr:row>
      <xdr:rowOff>28585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5746"/>
          <a:ext cx="889000" cy="13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68980</xdr:rowOff>
    </xdr:from>
    <xdr:to>
      <xdr:col>10</xdr:col>
      <xdr:colOff>114300</xdr:colOff>
      <xdr:row>57</xdr:row>
      <xdr:rowOff>63096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70180"/>
          <a:ext cx="889000" cy="16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101033</xdr:rowOff>
    </xdr:from>
    <xdr:to>
      <xdr:col>24</xdr:col>
      <xdr:colOff>114300</xdr:colOff>
      <xdr:row>58</xdr:row>
      <xdr:rowOff>31183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133402</xdr:rowOff>
    </xdr:from>
    <xdr:to>
      <xdr:col>20</xdr:col>
      <xdr:colOff>38100</xdr:colOff>
      <xdr:row>58</xdr:row>
      <xdr:rowOff>63552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54679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149235</xdr:rowOff>
    </xdr:from>
    <xdr:to>
      <xdr:col>15</xdr:col>
      <xdr:colOff>101600</xdr:colOff>
      <xdr:row>58</xdr:row>
      <xdr:rowOff>79385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70512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1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12296</xdr:rowOff>
    </xdr:from>
    <xdr:to>
      <xdr:col>10</xdr:col>
      <xdr:colOff>165100</xdr:colOff>
      <xdr:row>57</xdr:row>
      <xdr:rowOff>113896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130423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18180</xdr:rowOff>
    </xdr:from>
    <xdr:to>
      <xdr:col>6</xdr:col>
      <xdr:colOff>38100</xdr:colOff>
      <xdr:row>56</xdr:row>
      <xdr:rowOff>119780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136307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122323</xdr:rowOff>
    </xdr:from>
    <xdr:to>
      <xdr:col>24</xdr:col>
      <xdr:colOff>63500</xdr:colOff>
      <xdr:row>76</xdr:row>
      <xdr:rowOff>132812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52523"/>
          <a:ext cx="8382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122323</xdr:rowOff>
    </xdr:from>
    <xdr:to>
      <xdr:col>19</xdr:col>
      <xdr:colOff>177800</xdr:colOff>
      <xdr:row>77</xdr:row>
      <xdr:rowOff>11881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2523"/>
          <a:ext cx="8890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16683</xdr:rowOff>
    </xdr:from>
    <xdr:to>
      <xdr:col>15</xdr:col>
      <xdr:colOff>50800</xdr:colOff>
      <xdr:row>77</xdr:row>
      <xdr:rowOff>11881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6883"/>
          <a:ext cx="889000" cy="16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16683</xdr:rowOff>
    </xdr:from>
    <xdr:to>
      <xdr:col>10</xdr:col>
      <xdr:colOff>114300</xdr:colOff>
      <xdr:row>76</xdr:row>
      <xdr:rowOff>142447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6883"/>
          <a:ext cx="889000" cy="1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82012</xdr:rowOff>
    </xdr:from>
    <xdr:to>
      <xdr:col>24</xdr:col>
      <xdr:colOff>114300</xdr:colOff>
      <xdr:row>77</xdr:row>
      <xdr:rowOff>12162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60439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71523</xdr:rowOff>
    </xdr:from>
    <xdr:to>
      <xdr:col>20</xdr:col>
      <xdr:colOff>38100</xdr:colOff>
      <xdr:row>77</xdr:row>
      <xdr:rowOff>1673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18200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7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132531</xdr:rowOff>
    </xdr:from>
    <xdr:to>
      <xdr:col>15</xdr:col>
      <xdr:colOff>101600</xdr:colOff>
      <xdr:row>77</xdr:row>
      <xdr:rowOff>62681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3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137333</xdr:rowOff>
    </xdr:from>
    <xdr:to>
      <xdr:col>10</xdr:col>
      <xdr:colOff>165100</xdr:colOff>
      <xdr:row>76</xdr:row>
      <xdr:rowOff>67483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91647</xdr:rowOff>
    </xdr:from>
    <xdr:to>
      <xdr:col>6</xdr:col>
      <xdr:colOff>38100</xdr:colOff>
      <xdr:row>77</xdr:row>
      <xdr:rowOff>21797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38324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69115</xdr:rowOff>
    </xdr:from>
    <xdr:to>
      <xdr:col>24</xdr:col>
      <xdr:colOff>63500</xdr:colOff>
      <xdr:row>98</xdr:row>
      <xdr:rowOff>28922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99765"/>
          <a:ext cx="838200" cy="1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69115</xdr:rowOff>
    </xdr:from>
    <xdr:to>
      <xdr:col>19</xdr:col>
      <xdr:colOff>177800</xdr:colOff>
      <xdr:row>97</xdr:row>
      <xdr:rowOff>158018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99765"/>
          <a:ext cx="889000" cy="8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158018</xdr:rowOff>
    </xdr:from>
    <xdr:to>
      <xdr:col>15</xdr:col>
      <xdr:colOff>50800</xdr:colOff>
      <xdr:row>98</xdr:row>
      <xdr:rowOff>56562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8668"/>
          <a:ext cx="889000" cy="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24155</xdr:rowOff>
    </xdr:from>
    <xdr:to>
      <xdr:col>10</xdr:col>
      <xdr:colOff>114300</xdr:colOff>
      <xdr:row>98</xdr:row>
      <xdr:rowOff>56562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26255"/>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149572</xdr:rowOff>
    </xdr:from>
    <xdr:to>
      <xdr:col>24</xdr:col>
      <xdr:colOff>114300</xdr:colOff>
      <xdr:row>98</xdr:row>
      <xdr:rowOff>79722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8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108949</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18315</xdr:rowOff>
    </xdr:from>
    <xdr:to>
      <xdr:col>20</xdr:col>
      <xdr:colOff>38100</xdr:colOff>
      <xdr:row>97</xdr:row>
      <xdr:rowOff>119915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136442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42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107218</xdr:rowOff>
    </xdr:from>
    <xdr:to>
      <xdr:col>15</xdr:col>
      <xdr:colOff>101600</xdr:colOff>
      <xdr:row>98</xdr:row>
      <xdr:rowOff>37368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53895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1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5762</xdr:rowOff>
    </xdr:from>
    <xdr:to>
      <xdr:col>10</xdr:col>
      <xdr:colOff>165100</xdr:colOff>
      <xdr:row>98</xdr:row>
      <xdr:rowOff>107362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123889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8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144805</xdr:rowOff>
    </xdr:from>
    <xdr:to>
      <xdr:col>6</xdr:col>
      <xdr:colOff>38100</xdr:colOff>
      <xdr:row>98</xdr:row>
      <xdr:rowOff>74955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91482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55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76149</xdr:rowOff>
    </xdr:from>
    <xdr:to>
      <xdr:col>55</xdr:col>
      <xdr:colOff>0</xdr:colOff>
      <xdr:row>32</xdr:row>
      <xdr:rowOff>155153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391099"/>
          <a:ext cx="838200" cy="25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85979</xdr:rowOff>
    </xdr:from>
    <xdr:to>
      <xdr:col>50</xdr:col>
      <xdr:colOff>114300</xdr:colOff>
      <xdr:row>32</xdr:row>
      <xdr:rowOff>155153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400929"/>
          <a:ext cx="889000" cy="24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85979</xdr:rowOff>
    </xdr:from>
    <xdr:to>
      <xdr:col>45</xdr:col>
      <xdr:colOff>177800</xdr:colOff>
      <xdr:row>34</xdr:row>
      <xdr:rowOff>103992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400929"/>
          <a:ext cx="889000" cy="5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36876</xdr:rowOff>
    </xdr:from>
    <xdr:to>
      <xdr:col>41</xdr:col>
      <xdr:colOff>50800</xdr:colOff>
      <xdr:row>34</xdr:row>
      <xdr:rowOff>103992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86617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25349</xdr:rowOff>
    </xdr:from>
    <xdr:to>
      <xdr:col>55</xdr:col>
      <xdr:colOff>50800</xdr:colOff>
      <xdr:row>31</xdr:row>
      <xdr:rowOff>126949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3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149826</xdr:rowOff>
    </xdr:from>
    <xdr:ext cx="534377"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29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104353</xdr:rowOff>
    </xdr:from>
    <xdr:to>
      <xdr:col>50</xdr:col>
      <xdr:colOff>165100</xdr:colOff>
      <xdr:row>33</xdr:row>
      <xdr:rowOff>34503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5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51030</xdr:rowOff>
    </xdr:from>
    <xdr:ext cx="534377"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372111" y="53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35179</xdr:rowOff>
    </xdr:from>
    <xdr:to>
      <xdr:col>46</xdr:col>
      <xdr:colOff>38100</xdr:colOff>
      <xdr:row>31</xdr:row>
      <xdr:rowOff>136779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3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153306</xdr:rowOff>
    </xdr:from>
    <xdr:ext cx="534377"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483111" y="512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53192</xdr:rowOff>
    </xdr:from>
    <xdr:to>
      <xdr:col>41</xdr:col>
      <xdr:colOff>101600</xdr:colOff>
      <xdr:row>34</xdr:row>
      <xdr:rowOff>154792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8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171319</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594111" y="56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157526</xdr:rowOff>
    </xdr:from>
    <xdr:to>
      <xdr:col>36</xdr:col>
      <xdr:colOff>165100</xdr:colOff>
      <xdr:row>34</xdr:row>
      <xdr:rowOff>87676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8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104203</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05111" y="5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72088</xdr:rowOff>
    </xdr:from>
    <xdr:to>
      <xdr:col>55</xdr:col>
      <xdr:colOff>0</xdr:colOff>
      <xdr:row>57</xdr:row>
      <xdr:rowOff>35699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73288"/>
          <a:ext cx="838200" cy="1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72088</xdr:rowOff>
    </xdr:from>
    <xdr:to>
      <xdr:col>50</xdr:col>
      <xdr:colOff>114300</xdr:colOff>
      <xdr:row>57</xdr:row>
      <xdr:rowOff>62529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3288"/>
          <a:ext cx="889000" cy="16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62529</xdr:rowOff>
    </xdr:from>
    <xdr:to>
      <xdr:col>45</xdr:col>
      <xdr:colOff>177800</xdr:colOff>
      <xdr:row>57</xdr:row>
      <xdr:rowOff>79327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35179"/>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79327</xdr:rowOff>
    </xdr:from>
    <xdr:to>
      <xdr:col>41</xdr:col>
      <xdr:colOff>50800</xdr:colOff>
      <xdr:row>57</xdr:row>
      <xdr:rowOff>82725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51977"/>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156349</xdr:rowOff>
    </xdr:from>
    <xdr:to>
      <xdr:col>55</xdr:col>
      <xdr:colOff>50800</xdr:colOff>
      <xdr:row>57</xdr:row>
      <xdr:rowOff>86499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7776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21288</xdr:rowOff>
    </xdr:from>
    <xdr:to>
      <xdr:col>50</xdr:col>
      <xdr:colOff>165100</xdr:colOff>
      <xdr:row>56</xdr:row>
      <xdr:rowOff>122888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139415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39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11729</xdr:rowOff>
    </xdr:from>
    <xdr:to>
      <xdr:col>46</xdr:col>
      <xdr:colOff>38100</xdr:colOff>
      <xdr:row>57</xdr:row>
      <xdr:rowOff>113329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129856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28527</xdr:rowOff>
    </xdr:from>
    <xdr:to>
      <xdr:col>41</xdr:col>
      <xdr:colOff>101600</xdr:colOff>
      <xdr:row>57</xdr:row>
      <xdr:rowOff>130127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146654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31925</xdr:rowOff>
    </xdr:from>
    <xdr:to>
      <xdr:col>36</xdr:col>
      <xdr:colOff>165100</xdr:colOff>
      <xdr:row>57</xdr:row>
      <xdr:rowOff>133525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150052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99444</xdr:rowOff>
    </xdr:from>
    <xdr:to>
      <xdr:col>55</xdr:col>
      <xdr:colOff>0</xdr:colOff>
      <xdr:row>78</xdr:row>
      <xdr:rowOff>102377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72544"/>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51437</xdr:rowOff>
    </xdr:from>
    <xdr:to>
      <xdr:col>50</xdr:col>
      <xdr:colOff>114300</xdr:colOff>
      <xdr:row>78</xdr:row>
      <xdr:rowOff>102377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24537"/>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51437</xdr:rowOff>
    </xdr:from>
    <xdr:to>
      <xdr:col>45</xdr:col>
      <xdr:colOff>177800</xdr:colOff>
      <xdr:row>78</xdr:row>
      <xdr:rowOff>127318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4537"/>
          <a:ext cx="889000" cy="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96072</xdr:rowOff>
    </xdr:from>
    <xdr:to>
      <xdr:col>41</xdr:col>
      <xdr:colOff>50800</xdr:colOff>
      <xdr:row>78</xdr:row>
      <xdr:rowOff>127318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69172"/>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48644</xdr:rowOff>
    </xdr:from>
    <xdr:to>
      <xdr:col>55</xdr:col>
      <xdr:colOff>50800</xdr:colOff>
      <xdr:row>78</xdr:row>
      <xdr:rowOff>150244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139573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51577</xdr:rowOff>
    </xdr:from>
    <xdr:to>
      <xdr:col>50</xdr:col>
      <xdr:colOff>165100</xdr:colOff>
      <xdr:row>78</xdr:row>
      <xdr:rowOff>153177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144304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1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637</xdr:rowOff>
    </xdr:from>
    <xdr:to>
      <xdr:col>46</xdr:col>
      <xdr:colOff>38100</xdr:colOff>
      <xdr:row>78</xdr:row>
      <xdr:rowOff>102237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93364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76518</xdr:rowOff>
    </xdr:from>
    <xdr:to>
      <xdr:col>41</xdr:col>
      <xdr:colOff>101600</xdr:colOff>
      <xdr:row>79</xdr:row>
      <xdr:rowOff>6668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45272</xdr:rowOff>
    </xdr:from>
    <xdr:to>
      <xdr:col>36</xdr:col>
      <xdr:colOff>165100</xdr:colOff>
      <xdr:row>78</xdr:row>
      <xdr:rowOff>146872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72999</xdr:rowOff>
    </xdr:from>
    <xdr:to>
      <xdr:col>55</xdr:col>
      <xdr:colOff>0</xdr:colOff>
      <xdr:row>95</xdr:row>
      <xdr:rowOff>170100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60749"/>
          <a:ext cx="838200" cy="9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140793</xdr:rowOff>
    </xdr:from>
    <xdr:to>
      <xdr:col>50</xdr:col>
      <xdr:colOff>114300</xdr:colOff>
      <xdr:row>95</xdr:row>
      <xdr:rowOff>170100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28543"/>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140793</xdr:rowOff>
    </xdr:from>
    <xdr:to>
      <xdr:col>45</xdr:col>
      <xdr:colOff>177800</xdr:colOff>
      <xdr:row>96</xdr:row>
      <xdr:rowOff>38402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28543"/>
          <a:ext cx="8890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38402</xdr:rowOff>
    </xdr:from>
    <xdr:to>
      <xdr:col>41</xdr:col>
      <xdr:colOff>50800</xdr:colOff>
      <xdr:row>96</xdr:row>
      <xdr:rowOff>58415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97602"/>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22199</xdr:rowOff>
    </xdr:from>
    <xdr:to>
      <xdr:col>55</xdr:col>
      <xdr:colOff>50800</xdr:colOff>
      <xdr:row>95</xdr:row>
      <xdr:rowOff>123799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45076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6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119300</xdr:rowOff>
    </xdr:from>
    <xdr:to>
      <xdr:col>50</xdr:col>
      <xdr:colOff>165100</xdr:colOff>
      <xdr:row>96</xdr:row>
      <xdr:rowOff>49450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65977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89993</xdr:rowOff>
    </xdr:from>
    <xdr:to>
      <xdr:col>46</xdr:col>
      <xdr:colOff>38100</xdr:colOff>
      <xdr:row>96</xdr:row>
      <xdr:rowOff>20143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36670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5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159052</xdr:rowOff>
    </xdr:from>
    <xdr:to>
      <xdr:col>41</xdr:col>
      <xdr:colOff>101600</xdr:colOff>
      <xdr:row>96</xdr:row>
      <xdr:rowOff>89202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105729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7615</xdr:rowOff>
    </xdr:from>
    <xdr:to>
      <xdr:col>36</xdr:col>
      <xdr:colOff>165100</xdr:colOff>
      <xdr:row>96</xdr:row>
      <xdr:rowOff>109215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148615</xdr:rowOff>
    </xdr:from>
    <xdr:to>
      <xdr:col>85</xdr:col>
      <xdr:colOff>127000</xdr:colOff>
      <xdr:row>35</xdr:row>
      <xdr:rowOff>76095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806465"/>
          <a:ext cx="838200" cy="2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47748</xdr:rowOff>
    </xdr:from>
    <xdr:to>
      <xdr:col>81</xdr:col>
      <xdr:colOff>50800</xdr:colOff>
      <xdr:row>35</xdr:row>
      <xdr:rowOff>76095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48498"/>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137773</xdr:rowOff>
    </xdr:from>
    <xdr:to>
      <xdr:col>76</xdr:col>
      <xdr:colOff>114300</xdr:colOff>
      <xdr:row>35</xdr:row>
      <xdr:rowOff>47748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967073"/>
          <a:ext cx="889000" cy="8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137773</xdr:rowOff>
    </xdr:from>
    <xdr:to>
      <xdr:col>71</xdr:col>
      <xdr:colOff>177800</xdr:colOff>
      <xdr:row>35</xdr:row>
      <xdr:rowOff>22755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967073"/>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97815</xdr:rowOff>
    </xdr:from>
    <xdr:to>
      <xdr:col>85</xdr:col>
      <xdr:colOff>177800</xdr:colOff>
      <xdr:row>34</xdr:row>
      <xdr:rowOff>27965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7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120692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6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25295</xdr:rowOff>
    </xdr:from>
    <xdr:to>
      <xdr:col>81</xdr:col>
      <xdr:colOff>101600</xdr:colOff>
      <xdr:row>35</xdr:row>
      <xdr:rowOff>126895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143422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0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168398</xdr:rowOff>
    </xdr:from>
    <xdr:to>
      <xdr:col>76</xdr:col>
      <xdr:colOff>165100</xdr:colOff>
      <xdr:row>35</xdr:row>
      <xdr:rowOff>98548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9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115075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77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86973</xdr:rowOff>
    </xdr:from>
    <xdr:to>
      <xdr:col>72</xdr:col>
      <xdr:colOff>38100</xdr:colOff>
      <xdr:row>35</xdr:row>
      <xdr:rowOff>17123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91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33650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6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143405</xdr:rowOff>
    </xdr:from>
    <xdr:to>
      <xdr:col>67</xdr:col>
      <xdr:colOff>101600</xdr:colOff>
      <xdr:row>35</xdr:row>
      <xdr:rowOff>73555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97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90082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4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55866</xdr:rowOff>
    </xdr:from>
    <xdr:to>
      <xdr:col>85</xdr:col>
      <xdr:colOff>127000</xdr:colOff>
      <xdr:row>57</xdr:row>
      <xdr:rowOff>55990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485616"/>
          <a:ext cx="838200" cy="3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9123</xdr:rowOff>
    </xdr:from>
    <xdr:to>
      <xdr:col>81</xdr:col>
      <xdr:colOff>50800</xdr:colOff>
      <xdr:row>57</xdr:row>
      <xdr:rowOff>55990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81773"/>
          <a:ext cx="889000" cy="4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9123</xdr:rowOff>
    </xdr:from>
    <xdr:to>
      <xdr:col>76</xdr:col>
      <xdr:colOff>114300</xdr:colOff>
      <xdr:row>57</xdr:row>
      <xdr:rowOff>103950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81773"/>
          <a:ext cx="889000" cy="9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103950</xdr:rowOff>
    </xdr:from>
    <xdr:to>
      <xdr:col>71</xdr:col>
      <xdr:colOff>177800</xdr:colOff>
      <xdr:row>57</xdr:row>
      <xdr:rowOff>119188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76600"/>
          <a:ext cx="88900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5066</xdr:rowOff>
    </xdr:from>
    <xdr:to>
      <xdr:col>85</xdr:col>
      <xdr:colOff>177800</xdr:colOff>
      <xdr:row>55</xdr:row>
      <xdr:rowOff>106666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27943</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8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5190</xdr:rowOff>
    </xdr:from>
    <xdr:to>
      <xdr:col>81</xdr:col>
      <xdr:colOff>101600</xdr:colOff>
      <xdr:row>57</xdr:row>
      <xdr:rowOff>106790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123317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5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129773</xdr:rowOff>
    </xdr:from>
    <xdr:to>
      <xdr:col>76</xdr:col>
      <xdr:colOff>165100</xdr:colOff>
      <xdr:row>57</xdr:row>
      <xdr:rowOff>59923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76450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0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53150</xdr:rowOff>
    </xdr:from>
    <xdr:to>
      <xdr:col>72</xdr:col>
      <xdr:colOff>38100</xdr:colOff>
      <xdr:row>57</xdr:row>
      <xdr:rowOff>154750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171277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60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68388</xdr:rowOff>
    </xdr:from>
    <xdr:to>
      <xdr:col>67</xdr:col>
      <xdr:colOff>101600</xdr:colOff>
      <xdr:row>57</xdr:row>
      <xdr:rowOff>169988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15065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111139</xdr:rowOff>
    </xdr:from>
    <xdr:to>
      <xdr:col>85</xdr:col>
      <xdr:colOff>127000</xdr:colOff>
      <xdr:row>78</xdr:row>
      <xdr:rowOff>131631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84239"/>
          <a:ext cx="8382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111139</xdr:rowOff>
    </xdr:from>
    <xdr:to>
      <xdr:col>81</xdr:col>
      <xdr:colOff>50800</xdr:colOff>
      <xdr:row>78</xdr:row>
      <xdr:rowOff>120306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84239"/>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113809</xdr:rowOff>
    </xdr:from>
    <xdr:to>
      <xdr:col>76</xdr:col>
      <xdr:colOff>114300</xdr:colOff>
      <xdr:row>78</xdr:row>
      <xdr:rowOff>120306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86909"/>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113809</xdr:rowOff>
    </xdr:from>
    <xdr:to>
      <xdr:col>71</xdr:col>
      <xdr:colOff>177800</xdr:colOff>
      <xdr:row>78</xdr:row>
      <xdr:rowOff>125558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6909"/>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80831</xdr:rowOff>
    </xdr:from>
    <xdr:to>
      <xdr:col>85</xdr:col>
      <xdr:colOff>177800</xdr:colOff>
      <xdr:row>79</xdr:row>
      <xdr:rowOff>10981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60339</xdr:rowOff>
    </xdr:from>
    <xdr:to>
      <xdr:col>81</xdr:col>
      <xdr:colOff>101600</xdr:colOff>
      <xdr:row>78</xdr:row>
      <xdr:rowOff>161939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153066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69506</xdr:rowOff>
    </xdr:from>
    <xdr:to>
      <xdr:col>76</xdr:col>
      <xdr:colOff>165100</xdr:colOff>
      <xdr:row>78</xdr:row>
      <xdr:rowOff>171106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162233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63009</xdr:rowOff>
    </xdr:from>
    <xdr:to>
      <xdr:col>72</xdr:col>
      <xdr:colOff>38100</xdr:colOff>
      <xdr:row>78</xdr:row>
      <xdr:rowOff>164609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155736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74758</xdr:rowOff>
    </xdr:from>
    <xdr:to>
      <xdr:col>67</xdr:col>
      <xdr:colOff>101600</xdr:colOff>
      <xdr:row>79</xdr:row>
      <xdr:rowOff>4908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167485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63965</xdr:rowOff>
    </xdr:from>
    <xdr:to>
      <xdr:col>85</xdr:col>
      <xdr:colOff>127000</xdr:colOff>
      <xdr:row>97</xdr:row>
      <xdr:rowOff>73808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94615"/>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73808</xdr:rowOff>
    </xdr:from>
    <xdr:to>
      <xdr:col>81</xdr:col>
      <xdr:colOff>50800</xdr:colOff>
      <xdr:row>97</xdr:row>
      <xdr:rowOff>81212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0445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81212</xdr:rowOff>
    </xdr:from>
    <xdr:to>
      <xdr:col>76</xdr:col>
      <xdr:colOff>114300</xdr:colOff>
      <xdr:row>97</xdr:row>
      <xdr:rowOff>83476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11862"/>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81407</xdr:rowOff>
    </xdr:from>
    <xdr:to>
      <xdr:col>71</xdr:col>
      <xdr:colOff>177800</xdr:colOff>
      <xdr:row>97</xdr:row>
      <xdr:rowOff>83476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1205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13165</xdr:rowOff>
    </xdr:from>
    <xdr:to>
      <xdr:col>85</xdr:col>
      <xdr:colOff>177800</xdr:colOff>
      <xdr:row>97</xdr:row>
      <xdr:rowOff>114765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36042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9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23008</xdr:rowOff>
    </xdr:from>
    <xdr:to>
      <xdr:col>81</xdr:col>
      <xdr:colOff>101600</xdr:colOff>
      <xdr:row>97</xdr:row>
      <xdr:rowOff>124608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141135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30412</xdr:rowOff>
    </xdr:from>
    <xdr:to>
      <xdr:col>76</xdr:col>
      <xdr:colOff>165100</xdr:colOff>
      <xdr:row>97</xdr:row>
      <xdr:rowOff>132012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148539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3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32676</xdr:rowOff>
    </xdr:from>
    <xdr:to>
      <xdr:col>72</xdr:col>
      <xdr:colOff>38100</xdr:colOff>
      <xdr:row>97</xdr:row>
      <xdr:rowOff>134276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150803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3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30607</xdr:rowOff>
    </xdr:from>
    <xdr:to>
      <xdr:col>67</xdr:col>
      <xdr:colOff>101600</xdr:colOff>
      <xdr:row>97</xdr:row>
      <xdr:rowOff>132207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148734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3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117206</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117956"/>
          <a:ext cx="1269" cy="53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3492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00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63883</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8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117206</xdr:rowOff>
    </xdr:from>
    <xdr:to>
      <xdr:col>116</xdr:col>
      <xdr:colOff>152400</xdr:colOff>
      <xdr:row>35</xdr:row>
      <xdr:rowOff>117206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1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26726</xdr:rowOff>
    </xdr:from>
    <xdr:to>
      <xdr:col>116</xdr:col>
      <xdr:colOff>63500</xdr:colOff>
      <xdr:row>35</xdr:row>
      <xdr:rowOff>152593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5513126"/>
          <a:ext cx="838200" cy="6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47941</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630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69514</xdr:rowOff>
    </xdr:from>
    <xdr:to>
      <xdr:col>116</xdr:col>
      <xdr:colOff>114300</xdr:colOff>
      <xdr:row>38</xdr:row>
      <xdr:rowOff>171114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8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26726</xdr:rowOff>
    </xdr:from>
    <xdr:to>
      <xdr:col>111</xdr:col>
      <xdr:colOff>177800</xdr:colOff>
      <xdr:row>36</xdr:row>
      <xdr:rowOff>28829</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5513126"/>
          <a:ext cx="889000" cy="68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67960</xdr:rowOff>
    </xdr:from>
    <xdr:to>
      <xdr:col>112</xdr:col>
      <xdr:colOff>38100</xdr:colOff>
      <xdr:row>38</xdr:row>
      <xdr:rowOff>169560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160687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67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145598</xdr:rowOff>
    </xdr:from>
    <xdr:to>
      <xdr:col>107</xdr:col>
      <xdr:colOff>50800</xdr:colOff>
      <xdr:row>36</xdr:row>
      <xdr:rowOff>28829</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5974898"/>
          <a:ext cx="889000" cy="2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73218</xdr:rowOff>
    </xdr:from>
    <xdr:to>
      <xdr:col>107</xdr:col>
      <xdr:colOff>101600</xdr:colOff>
      <xdr:row>39</xdr:row>
      <xdr:rowOff>3368</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165945</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145598</xdr:rowOff>
    </xdr:from>
    <xdr:to>
      <xdr:col>102</xdr:col>
      <xdr:colOff>114300</xdr:colOff>
      <xdr:row>35</xdr:row>
      <xdr:rowOff>21148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5974898"/>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58679</xdr:rowOff>
    </xdr:from>
    <xdr:to>
      <xdr:col>102</xdr:col>
      <xdr:colOff>165100</xdr:colOff>
      <xdr:row>38</xdr:row>
      <xdr:rowOff>160279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151406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73904</xdr:rowOff>
    </xdr:from>
    <xdr:to>
      <xdr:col>98</xdr:col>
      <xdr:colOff>38100</xdr:colOff>
      <xdr:row>39</xdr:row>
      <xdr:rowOff>4054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166631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101793</xdr:rowOff>
    </xdr:from>
    <xdr:to>
      <xdr:col>116</xdr:col>
      <xdr:colOff>114300</xdr:colOff>
      <xdr:row>36</xdr:row>
      <xdr:rowOff>31943</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1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19433</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0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147376</xdr:rowOff>
    </xdr:from>
    <xdr:to>
      <xdr:col>112</xdr:col>
      <xdr:colOff>38100</xdr:colOff>
      <xdr:row>32</xdr:row>
      <xdr:rowOff>77526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54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94053</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56111" y="52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149479</xdr:rowOff>
    </xdr:from>
    <xdr:to>
      <xdr:col>107</xdr:col>
      <xdr:colOff>101600</xdr:colOff>
      <xdr:row>36</xdr:row>
      <xdr:rowOff>79629</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96156</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94798</xdr:rowOff>
    </xdr:from>
    <xdr:to>
      <xdr:col>102</xdr:col>
      <xdr:colOff>165100</xdr:colOff>
      <xdr:row>35</xdr:row>
      <xdr:rowOff>24948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59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41475</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278111" y="56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141798</xdr:rowOff>
    </xdr:from>
    <xdr:to>
      <xdr:col>98</xdr:col>
      <xdr:colOff>38100</xdr:colOff>
      <xdr:row>35</xdr:row>
      <xdr:rowOff>71948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5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88475</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389111" y="5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前年度と比較し、衛生費で</a:t>
          </a:r>
          <a:r>
            <a:rPr kumimoji="1" lang="ja-JP" altLang="en-US" sz="1100">
              <a:solidFill>
                <a:schemeClr val="dk1"/>
              </a:solidFill>
              <a:effectLst/>
              <a:latin typeface="+mn-lt"/>
              <a:ea typeface="+mn-ea"/>
              <a:cs typeface="+mn-cs"/>
            </a:rPr>
            <a:t>２８７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０９１</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、ごみ焼却施設建設事業</a:t>
          </a:r>
          <a:r>
            <a:rPr kumimoji="1" lang="ja-JP" altLang="en-US" sz="1100">
              <a:solidFill>
                <a:schemeClr val="dk1"/>
              </a:solidFill>
              <a:effectLst/>
              <a:latin typeface="+mn-lt"/>
              <a:ea typeface="+mn-ea"/>
              <a:cs typeface="+mn-cs"/>
            </a:rPr>
            <a:t>の完了に</a:t>
          </a:r>
          <a:r>
            <a:rPr kumimoji="1" lang="ja-JP" altLang="ja-JP" sz="1100">
              <a:solidFill>
                <a:schemeClr val="dk1"/>
              </a:solidFill>
              <a:effectLst/>
              <a:latin typeface="+mn-lt"/>
              <a:ea typeface="+mn-ea"/>
              <a:cs typeface="+mn-cs"/>
            </a:rPr>
            <a:t>よる経費</a:t>
          </a:r>
          <a:r>
            <a:rPr kumimoji="1" lang="ja-JP" altLang="en-US" sz="1100">
              <a:solidFill>
                <a:schemeClr val="dk1"/>
              </a:solidFill>
              <a:effectLst/>
              <a:latin typeface="+mn-lt"/>
              <a:ea typeface="+mn-ea"/>
              <a:cs typeface="+mn-cs"/>
            </a:rPr>
            <a:t>減となったことが</a:t>
          </a:r>
          <a:r>
            <a:rPr kumimoji="1" lang="ja-JP" altLang="ja-JP" sz="1100">
              <a:solidFill>
                <a:schemeClr val="dk1"/>
              </a:solidFill>
              <a:effectLst/>
              <a:latin typeface="+mn-lt"/>
              <a:ea typeface="+mn-ea"/>
              <a:cs typeface="+mn-cs"/>
            </a:rPr>
            <a:t>大きい。</a:t>
          </a:r>
          <a:r>
            <a:rPr kumimoji="1" lang="ja-JP" altLang="en-US" sz="1100">
              <a:solidFill>
                <a:schemeClr val="dk1"/>
              </a:solidFill>
              <a:effectLst/>
              <a:latin typeface="+mn-lt"/>
              <a:ea typeface="+mn-ea"/>
              <a:cs typeface="+mn-cs"/>
            </a:rPr>
            <a:t>また、バス事務所建替事業の完了により、諸支出金においても１４，００３円減となっている。</a:t>
          </a:r>
          <a:r>
            <a:rPr kumimoji="1" lang="ja-JP" altLang="ja-JP" sz="1100">
              <a:solidFill>
                <a:schemeClr val="dk1"/>
              </a:solidFill>
              <a:effectLst/>
              <a:latin typeface="+mn-lt"/>
              <a:ea typeface="+mn-ea"/>
              <a:cs typeface="+mn-cs"/>
            </a:rPr>
            <a:t>その他、増</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主なものとしては、東京宝島ｻｽﾃﾅﾌﾞﾙ・ｱｲﾗﾝﾄﾞ創造事業</a:t>
          </a:r>
          <a:r>
            <a:rPr kumimoji="1" lang="ja-JP" altLang="en-US" sz="1100">
              <a:solidFill>
                <a:schemeClr val="dk1"/>
              </a:solidFill>
              <a:effectLst/>
              <a:latin typeface="+mn-lt"/>
              <a:ea typeface="+mn-ea"/>
              <a:cs typeface="+mn-cs"/>
            </a:rPr>
            <a:t>などにより総務費で２５</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８８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粥倉団地建設事業などにより土木費で２１，２３８円、防災行政無線デジタル化事業などにより消防費で２４，８３８円、歴史民俗資料館改修事業などにより教育費で１０５，０３８円となっている。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一方、減となっているものは、</a:t>
          </a:r>
          <a:r>
            <a:rPr kumimoji="1" lang="ja-JP" altLang="en-US" sz="1100">
              <a:solidFill>
                <a:schemeClr val="dk1"/>
              </a:solidFill>
              <a:effectLst/>
              <a:latin typeface="+mn-lt"/>
              <a:ea typeface="+mn-ea"/>
              <a:cs typeface="+mn-cs"/>
            </a:rPr>
            <a:t>上記の衛生費、消防費に加え、銚子の口ため池改修事業を繰り越した農林水産業費で３５，４４９円が減となっている。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他団体と比較して大きいものは、シルバー人材センターへ多くの業務を委託している労働費、農地防災事業や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事業を推進している農林水産業費、空港消防業務の委託を受けている消防費、一般旅客自動車運送事業会計への繰出金等の諸支出金となっている。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標準財政規模が前年より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１５７</a:t>
          </a:r>
          <a:r>
            <a:rPr kumimoji="1" lang="ja-JP" altLang="ja-JP" sz="1100">
              <a:solidFill>
                <a:schemeClr val="dk1"/>
              </a:solidFill>
              <a:effectLst/>
              <a:latin typeface="+mn-lt"/>
              <a:ea typeface="+mn-ea"/>
              <a:cs typeface="+mn-cs"/>
            </a:rPr>
            <a:t>万円（０．</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）増、財政調整基金残高は前年同様であった為、標準財政規模比は０．</a:t>
          </a:r>
          <a:r>
            <a:rPr kumimoji="1" lang="ja-JP" altLang="en-US" sz="1100">
              <a:solidFill>
                <a:schemeClr val="dk1"/>
              </a:solidFill>
              <a:effectLst/>
              <a:latin typeface="+mn-lt"/>
              <a:ea typeface="+mn-ea"/>
              <a:cs typeface="+mn-cs"/>
            </a:rPr>
            <a:t>２７ポイント</a:t>
          </a:r>
          <a:r>
            <a:rPr kumimoji="1" lang="ja-JP" altLang="ja-JP" sz="1100">
              <a:solidFill>
                <a:schemeClr val="dk1"/>
              </a:solidFill>
              <a:effectLst/>
              <a:latin typeface="+mn-lt"/>
              <a:ea typeface="+mn-ea"/>
              <a:cs typeface="+mn-cs"/>
            </a:rPr>
            <a:t>減となった。実質収支額は</a:t>
          </a:r>
          <a:r>
            <a:rPr kumimoji="1" lang="ja-JP" altLang="en-US" sz="1100">
              <a:solidFill>
                <a:schemeClr val="dk1"/>
              </a:solidFill>
              <a:effectLst/>
              <a:latin typeface="+mn-lt"/>
              <a:ea typeface="+mn-ea"/>
              <a:cs typeface="+mn-cs"/>
            </a:rPr>
            <a:t>令和５年度に比べて</a:t>
          </a:r>
          <a:r>
            <a:rPr kumimoji="1" lang="ja-JP" altLang="ja-JP" sz="1100">
              <a:solidFill>
                <a:schemeClr val="dk1"/>
              </a:solidFill>
              <a:effectLst/>
              <a:latin typeface="+mn-lt"/>
              <a:ea typeface="+mn-ea"/>
              <a:cs typeface="+mn-cs"/>
            </a:rPr>
            <a:t>公共施設整備基金の取崩しや地方債借入など</a:t>
          </a:r>
          <a:r>
            <a:rPr kumimoji="1" lang="ja-JP" altLang="en-US" sz="1100">
              <a:solidFill>
                <a:schemeClr val="dk1"/>
              </a:solidFill>
              <a:effectLst/>
              <a:latin typeface="+mn-lt"/>
              <a:ea typeface="+mn-ea"/>
              <a:cs typeface="+mn-cs"/>
            </a:rPr>
            <a:t>が少なくなったことから、１</a:t>
          </a:r>
          <a:r>
            <a:rPr kumimoji="1" lang="ja-JP" altLang="ja-JP" sz="1100">
              <a:solidFill>
                <a:schemeClr val="dk1"/>
              </a:solidFill>
              <a:effectLst/>
              <a:latin typeface="+mn-lt"/>
              <a:ea typeface="+mn-ea"/>
              <a:cs typeface="+mn-cs"/>
            </a:rPr>
            <a:t>億８，</a:t>
          </a:r>
          <a:r>
            <a:rPr kumimoji="1" lang="ja-JP" altLang="en-US" sz="1100">
              <a:solidFill>
                <a:schemeClr val="dk1"/>
              </a:solidFill>
              <a:effectLst/>
              <a:latin typeface="+mn-lt"/>
              <a:ea typeface="+mn-ea"/>
              <a:cs typeface="+mn-cs"/>
            </a:rPr>
            <a:t>９３４万</a:t>
          </a:r>
          <a:r>
            <a:rPr kumimoji="1" lang="ja-JP" altLang="ja-JP" sz="1100">
              <a:solidFill>
                <a:schemeClr val="dk1"/>
              </a:solidFill>
              <a:effectLst/>
              <a:latin typeface="+mn-lt"/>
              <a:ea typeface="+mn-ea"/>
              <a:cs typeface="+mn-cs"/>
            </a:rPr>
            <a:t>円と令和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年度に比べて９，</a:t>
          </a:r>
          <a:r>
            <a:rPr kumimoji="1" lang="ja-JP" altLang="en-US" sz="1100">
              <a:solidFill>
                <a:schemeClr val="dk1"/>
              </a:solidFill>
              <a:effectLst/>
              <a:latin typeface="+mn-lt"/>
              <a:ea typeface="+mn-ea"/>
              <a:cs typeface="+mn-cs"/>
            </a:rPr>
            <a:t>４０６</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標準財政規模比は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４５ポイント減、</a:t>
          </a:r>
          <a:r>
            <a:rPr kumimoji="1" lang="ja-JP" altLang="ja-JP" sz="1100">
              <a:solidFill>
                <a:schemeClr val="dk1"/>
              </a:solidFill>
              <a:effectLst/>
              <a:latin typeface="+mn-lt"/>
              <a:ea typeface="+mn-ea"/>
              <a:cs typeface="+mn-cs"/>
            </a:rPr>
            <a:t>実質単年度収支も実質収支と同様の理由で令和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年度に比べ２億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０７５</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となっており、標準財政規模比は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４３ポイント減</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全事業において赤字はないが、公営企業会計（病院事業会計、浄化槽設置管理事業会計、水道事業会計、一般旅客自動車運送事業会計）は実質、赤字が続いており、一般会計からの繰出金により赤字にならないよう補てんしている状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特に令和６年度の病院事業会計においては、令和５年度に比べ２億円多く、６億２，１５６万円の繰り出しを行っている状況である。</a:t>
          </a:r>
          <a:endParaRPr lang="ja-JP" altLang="ja-JP" sz="1400">
            <a:effectLst/>
          </a:endParaRPr>
        </a:p>
        <a:p>
          <a:r>
            <a:rPr kumimoji="1" lang="ja-JP" altLang="ja-JP" sz="1100">
              <a:solidFill>
                <a:schemeClr val="dk1"/>
              </a:solidFill>
              <a:effectLst/>
              <a:latin typeface="+mn-lt"/>
              <a:ea typeface="+mn-ea"/>
              <a:cs typeface="+mn-cs"/>
            </a:rPr>
            <a:t>　公営企業会計は令和５年度に水道料金・浄化槽使用料の値上げを実施するなど経営改善に取り組</a:t>
          </a:r>
          <a:r>
            <a:rPr kumimoji="1" lang="ja-JP" altLang="en-US" sz="1100">
              <a:solidFill>
                <a:schemeClr val="dk1"/>
              </a:solidFill>
              <a:effectLst/>
              <a:latin typeface="+mn-lt"/>
              <a:ea typeface="+mn-ea"/>
              <a:cs typeface="+mn-cs"/>
            </a:rPr>
            <a:t>んだものの</a:t>
          </a:r>
          <a:r>
            <a:rPr kumimoji="1" lang="ja-JP" altLang="ja-JP" sz="1100">
              <a:solidFill>
                <a:schemeClr val="dk1"/>
              </a:solidFill>
              <a:effectLst/>
              <a:latin typeface="+mn-lt"/>
              <a:ea typeface="+mn-ea"/>
              <a:cs typeface="+mn-cs"/>
            </a:rPr>
            <a:t>、いずれも一般会計からの繰出金</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依存性が高</a:t>
          </a:r>
          <a:r>
            <a:rPr kumimoji="1" lang="ja-JP" altLang="en-US" sz="1100">
              <a:solidFill>
                <a:schemeClr val="dk1"/>
              </a:solidFill>
              <a:effectLst/>
              <a:latin typeface="+mn-lt"/>
              <a:ea typeface="+mn-ea"/>
              <a:cs typeface="+mn-cs"/>
            </a:rPr>
            <a:t>い状態である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今後、一般会計の財政を圧迫していくことが懸念されるため、自主財源の確保、経費節減に努め、料金改定の検討を前向きに進めていく。</a:t>
          </a:r>
          <a:endParaRPr lang="ja-JP" altLang="ja-JP" sz="1400">
            <a:effectLst/>
          </a:endParaRPr>
        </a:p>
        <a:p>
          <a:endParaRPr lang="en-US"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9569930</v>
      </c>
      <c r="BO4" s="436"/>
      <c r="BP4" s="436"/>
      <c r="BQ4" s="436"/>
      <c r="BR4" s="436"/>
      <c r="BS4" s="436"/>
      <c r="BT4" s="436"/>
      <c r="BU4" s="437"/>
      <c r="BV4" s="435">
        <v>10914543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7.3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9312675</v>
      </c>
      <c r="BO5" s="407"/>
      <c r="BP5" s="407"/>
      <c r="BQ5" s="407"/>
      <c r="BR5" s="407"/>
      <c r="BS5" s="407"/>
      <c r="BT5" s="407"/>
      <c r="BU5" s="408"/>
      <c r="BV5" s="406">
        <v>10578167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91.1</v>
      </c>
      <c r="CU5" s="404"/>
      <c r="CV5" s="404"/>
      <c r="CW5" s="404"/>
      <c r="CX5" s="404"/>
      <c r="CY5" s="404"/>
      <c r="CZ5" s="404"/>
      <c r="DA5" s="405"/>
      <c r="DB5" s="403">
        <v>85.5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257255</v>
      </c>
      <c r="BO6" s="407"/>
      <c r="BP6" s="407"/>
      <c r="BQ6" s="407"/>
      <c r="BR6" s="407"/>
      <c r="BS6" s="407"/>
      <c r="BT6" s="407"/>
      <c r="BU6" s="408"/>
      <c r="BV6" s="406">
        <v>336376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91.3</v>
      </c>
      <c r="CU6" s="550"/>
      <c r="CV6" s="550"/>
      <c r="CW6" s="550"/>
      <c r="CX6" s="550"/>
      <c r="CY6" s="550"/>
      <c r="CZ6" s="550"/>
      <c r="DA6" s="551"/>
      <c r="DB6" s="549">
        <v>85.9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67915</v>
      </c>
      <c r="BO7" s="407"/>
      <c r="BP7" s="407"/>
      <c r="BQ7" s="407"/>
      <c r="BR7" s="407"/>
      <c r="BS7" s="407"/>
      <c r="BT7" s="407"/>
      <c r="BU7" s="408"/>
      <c r="BV7" s="406">
        <v>52979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3933580</v>
      </c>
      <c r="CU7" s="407"/>
      <c r="CV7" s="407"/>
      <c r="CW7" s="407"/>
      <c r="CX7" s="407"/>
      <c r="CY7" s="407"/>
      <c r="CZ7" s="407"/>
      <c r="DA7" s="408"/>
      <c r="DB7" s="406">
        <v>3902012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189340</v>
      </c>
      <c r="BO8" s="407"/>
      <c r="BP8" s="407"/>
      <c r="BQ8" s="407"/>
      <c r="BR8" s="407"/>
      <c r="BS8" s="407"/>
      <c r="BT8" s="407"/>
      <c r="BU8" s="408"/>
      <c r="BV8" s="406">
        <v>283397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7042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-94057</v>
      </c>
      <c r="BO9" s="407"/>
      <c r="BP9" s="407"/>
      <c r="BQ9" s="407"/>
      <c r="BR9" s="407"/>
      <c r="BS9" s="407"/>
      <c r="BT9" s="407"/>
      <c r="BU9" s="408"/>
      <c r="BV9" s="406">
        <v>196695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14.7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7613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0</v>
      </c>
      <c r="BO10" s="407"/>
      <c r="BP10" s="407"/>
      <c r="BQ10" s="407"/>
      <c r="BR10" s="407"/>
      <c r="BS10" s="407"/>
      <c r="BT10" s="407"/>
      <c r="BU10" s="408"/>
      <c r="BV10" s="406">
        <v>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6838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6709</v>
      </c>
      <c r="S13" s="494"/>
      <c r="T13" s="494"/>
      <c r="U13" s="494"/>
      <c r="V13" s="495"/>
      <c r="W13" s="496" t="s">
        <v>131</v>
      </c>
      <c r="X13" s="392"/>
      <c r="Y13" s="392"/>
      <c r="Z13" s="392"/>
      <c r="AA13" s="392"/>
      <c r="AB13" s="393"/>
      <c r="AC13" s="359">
        <v>491</v>
      </c>
      <c r="AD13" s="360"/>
      <c r="AE13" s="360"/>
      <c r="AF13" s="360"/>
      <c r="AG13" s="361"/>
      <c r="AH13" s="359">
        <v>639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-94057</v>
      </c>
      <c r="BO13" s="407"/>
      <c r="BP13" s="407"/>
      <c r="BQ13" s="407"/>
      <c r="BR13" s="407"/>
      <c r="BS13" s="407"/>
      <c r="BT13" s="407"/>
      <c r="BU13" s="408"/>
      <c r="BV13" s="406">
        <v>196695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11.1</v>
      </c>
      <c r="CU13" s="404"/>
      <c r="CV13" s="404"/>
      <c r="CW13" s="404"/>
      <c r="CX13" s="404"/>
      <c r="CY13" s="404"/>
      <c r="CZ13" s="404"/>
      <c r="DA13" s="405"/>
      <c r="DB13" s="403">
        <v>11.1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6968</v>
      </c>
      <c r="S14" s="494"/>
      <c r="T14" s="494"/>
      <c r="U14" s="494"/>
      <c r="V14" s="495"/>
      <c r="W14" s="497"/>
      <c r="X14" s="395"/>
      <c r="Y14" s="395"/>
      <c r="Z14" s="395"/>
      <c r="AA14" s="395"/>
      <c r="AB14" s="396"/>
      <c r="AC14" s="486">
        <v>13.7</v>
      </c>
      <c r="AD14" s="487"/>
      <c r="AE14" s="487"/>
      <c r="AF14" s="487"/>
      <c r="AG14" s="488"/>
      <c r="AH14" s="486">
        <v>15.8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6848</v>
      </c>
      <c r="S15" s="494"/>
      <c r="T15" s="494"/>
      <c r="U15" s="494"/>
      <c r="V15" s="495"/>
      <c r="W15" s="496" t="s">
        <v>137</v>
      </c>
      <c r="X15" s="392"/>
      <c r="Y15" s="392"/>
      <c r="Z15" s="392"/>
      <c r="AA15" s="392"/>
      <c r="AB15" s="393"/>
      <c r="AC15" s="359">
        <v>562</v>
      </c>
      <c r="AD15" s="360"/>
      <c r="AE15" s="360"/>
      <c r="AF15" s="360"/>
      <c r="AG15" s="361"/>
      <c r="AH15" s="359">
        <v>629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989301</v>
      </c>
      <c r="BO15" s="436"/>
      <c r="BP15" s="436"/>
      <c r="BQ15" s="436"/>
      <c r="BR15" s="436"/>
      <c r="BS15" s="436"/>
      <c r="BT15" s="436"/>
      <c r="BU15" s="437"/>
      <c r="BV15" s="435">
        <v>1000335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15.7</v>
      </c>
      <c r="AD16" s="487"/>
      <c r="AE16" s="487"/>
      <c r="AF16" s="487"/>
      <c r="AG16" s="488"/>
      <c r="AH16" s="486">
        <v>15.6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3677820</v>
      </c>
      <c r="BO16" s="407"/>
      <c r="BP16" s="407"/>
      <c r="BQ16" s="407"/>
      <c r="BR16" s="407"/>
      <c r="BS16" s="407"/>
      <c r="BT16" s="407"/>
      <c r="BU16" s="408"/>
      <c r="BV16" s="406">
        <v>3581291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2528</v>
      </c>
      <c r="AD17" s="360"/>
      <c r="AE17" s="360"/>
      <c r="AF17" s="360"/>
      <c r="AG17" s="361"/>
      <c r="AH17" s="359">
        <v>2771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1236636</v>
      </c>
      <c r="BO17" s="407"/>
      <c r="BP17" s="407"/>
      <c r="BQ17" s="407"/>
      <c r="BR17" s="407"/>
      <c r="BS17" s="407"/>
      <c r="BT17" s="407"/>
      <c r="BU17" s="408"/>
      <c r="BV17" s="406">
        <v>1254037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72.239999999999995</v>
      </c>
      <c r="M18" s="459"/>
      <c r="N18" s="459"/>
      <c r="O18" s="459"/>
      <c r="P18" s="459"/>
      <c r="Q18" s="459"/>
      <c r="R18" s="460"/>
      <c r="S18" s="460"/>
      <c r="T18" s="460"/>
      <c r="U18" s="460"/>
      <c r="V18" s="461"/>
      <c r="W18" s="477"/>
      <c r="X18" s="478"/>
      <c r="Y18" s="478"/>
      <c r="Z18" s="478"/>
      <c r="AA18" s="478"/>
      <c r="AB18" s="502"/>
      <c r="AC18" s="376">
        <v>70.599999999999994</v>
      </c>
      <c r="AD18" s="377"/>
      <c r="AE18" s="377"/>
      <c r="AF18" s="377"/>
      <c r="AG18" s="462"/>
      <c r="AH18" s="376">
        <v>68.599999999999994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3621051</v>
      </c>
      <c r="BO18" s="407"/>
      <c r="BP18" s="407"/>
      <c r="BQ18" s="407"/>
      <c r="BR18" s="407"/>
      <c r="BS18" s="407"/>
      <c r="BT18" s="407"/>
      <c r="BU18" s="408"/>
      <c r="BV18" s="406">
        <v>3330043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4752494</v>
      </c>
      <c r="BO19" s="407"/>
      <c r="BP19" s="407"/>
      <c r="BQ19" s="407"/>
      <c r="BR19" s="407"/>
      <c r="BS19" s="407"/>
      <c r="BT19" s="407"/>
      <c r="BU19" s="408"/>
      <c r="BV19" s="406">
        <v>4697786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3767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5993632</v>
      </c>
      <c r="BO22" s="436"/>
      <c r="BP22" s="436"/>
      <c r="BQ22" s="436"/>
      <c r="BR22" s="436"/>
      <c r="BS22" s="436"/>
      <c r="BT22" s="436"/>
      <c r="BU22" s="437"/>
      <c r="BV22" s="435">
        <v>6294001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4837970</v>
      </c>
      <c r="BO23" s="407"/>
      <c r="BP23" s="407"/>
      <c r="BQ23" s="407"/>
      <c r="BR23" s="407"/>
      <c r="BS23" s="407"/>
      <c r="BT23" s="407"/>
      <c r="BU23" s="408"/>
      <c r="BV23" s="406">
        <v>4929226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7680</v>
      </c>
      <c r="R24" s="360"/>
      <c r="S24" s="360"/>
      <c r="T24" s="360"/>
      <c r="U24" s="360"/>
      <c r="V24" s="361"/>
      <c r="W24" s="449"/>
      <c r="X24" s="386"/>
      <c r="Y24" s="387"/>
      <c r="Z24" s="362" t="s">
        <v>162</v>
      </c>
      <c r="AA24" s="363"/>
      <c r="AB24" s="363"/>
      <c r="AC24" s="363"/>
      <c r="AD24" s="363"/>
      <c r="AE24" s="363"/>
      <c r="AF24" s="363"/>
      <c r="AG24" s="364"/>
      <c r="AH24" s="359">
        <v>161</v>
      </c>
      <c r="AI24" s="360"/>
      <c r="AJ24" s="360"/>
      <c r="AK24" s="360"/>
      <c r="AL24" s="361"/>
      <c r="AM24" s="359">
        <v>451444</v>
      </c>
      <c r="AN24" s="360"/>
      <c r="AO24" s="360"/>
      <c r="AP24" s="360"/>
      <c r="AQ24" s="360"/>
      <c r="AR24" s="361"/>
      <c r="AS24" s="359">
        <v>2804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4341940</v>
      </c>
      <c r="BO24" s="407"/>
      <c r="BP24" s="407"/>
      <c r="BQ24" s="407"/>
      <c r="BR24" s="407"/>
      <c r="BS24" s="407"/>
      <c r="BT24" s="407"/>
      <c r="BU24" s="408"/>
      <c r="BV24" s="406">
        <v>4460881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6520</v>
      </c>
      <c r="R25" s="360"/>
      <c r="S25" s="360"/>
      <c r="T25" s="360"/>
      <c r="U25" s="360"/>
      <c r="V25" s="361"/>
      <c r="W25" s="449"/>
      <c r="X25" s="386"/>
      <c r="Y25" s="387"/>
      <c r="Z25" s="362" t="s">
        <v>165</v>
      </c>
      <c r="AA25" s="363"/>
      <c r="AB25" s="363"/>
      <c r="AC25" s="363"/>
      <c r="AD25" s="363"/>
      <c r="AE25" s="363"/>
      <c r="AF25" s="363"/>
      <c r="AG25" s="364"/>
      <c r="AH25" s="359">
        <v>28</v>
      </c>
      <c r="AI25" s="360"/>
      <c r="AJ25" s="360"/>
      <c r="AK25" s="360"/>
      <c r="AL25" s="361"/>
      <c r="AM25" s="359">
        <v>78036</v>
      </c>
      <c r="AN25" s="360"/>
      <c r="AO25" s="360"/>
      <c r="AP25" s="360"/>
      <c r="AQ25" s="360"/>
      <c r="AR25" s="361"/>
      <c r="AS25" s="359">
        <v>2787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137980</v>
      </c>
      <c r="BO25" s="436"/>
      <c r="BP25" s="436"/>
      <c r="BQ25" s="436"/>
      <c r="BR25" s="436"/>
      <c r="BS25" s="436"/>
      <c r="BT25" s="436"/>
      <c r="BU25" s="437"/>
      <c r="BV25" s="435">
        <v>142935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20552</v>
      </c>
      <c r="AN26" s="360"/>
      <c r="AO26" s="360"/>
      <c r="AP26" s="360"/>
      <c r="AQ26" s="360"/>
      <c r="AR26" s="361"/>
      <c r="AS26" s="359">
        <v>2569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402307</v>
      </c>
      <c r="BO27" s="441"/>
      <c r="BP27" s="441"/>
      <c r="BQ27" s="441"/>
      <c r="BR27" s="441"/>
      <c r="BS27" s="441"/>
      <c r="BT27" s="441"/>
      <c r="BU27" s="442"/>
      <c r="BV27" s="440">
        <v>402307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2200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1300000</v>
      </c>
      <c r="BO28" s="436"/>
      <c r="BP28" s="436"/>
      <c r="BQ28" s="436"/>
      <c r="BR28" s="436"/>
      <c r="BS28" s="436"/>
      <c r="BT28" s="436"/>
      <c r="BU28" s="437"/>
      <c r="BV28" s="435">
        <v>1300000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2000</v>
      </c>
      <c r="R29" s="360"/>
      <c r="S29" s="360"/>
      <c r="T29" s="360"/>
      <c r="U29" s="360"/>
      <c r="V29" s="361"/>
      <c r="W29" s="450"/>
      <c r="X29" s="451"/>
      <c r="Y29" s="452"/>
      <c r="Z29" s="362" t="s">
        <v>177</v>
      </c>
      <c r="AA29" s="363"/>
      <c r="AB29" s="363"/>
      <c r="AC29" s="363"/>
      <c r="AD29" s="363"/>
      <c r="AE29" s="363"/>
      <c r="AF29" s="363"/>
      <c r="AG29" s="364"/>
      <c r="AH29" s="359">
        <v>161</v>
      </c>
      <c r="AI29" s="360"/>
      <c r="AJ29" s="360"/>
      <c r="AK29" s="360"/>
      <c r="AL29" s="361"/>
      <c r="AM29" s="359">
        <v>451444</v>
      </c>
      <c r="AN29" s="360"/>
      <c r="AO29" s="360"/>
      <c r="AP29" s="360"/>
      <c r="AQ29" s="360"/>
      <c r="AR29" s="361"/>
      <c r="AS29" s="359">
        <v>2804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320000</v>
      </c>
      <c r="BO29" s="407"/>
      <c r="BP29" s="407"/>
      <c r="BQ29" s="407"/>
      <c r="BR29" s="407"/>
      <c r="BS29" s="407"/>
      <c r="BT29" s="407"/>
      <c r="BU29" s="408"/>
      <c r="BV29" s="406">
        <v>300000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2619400</v>
      </c>
      <c r="BO30" s="441"/>
      <c r="BP30" s="441"/>
      <c r="BQ30" s="441"/>
      <c r="BR30" s="441"/>
      <c r="BS30" s="441"/>
      <c r="BT30" s="441"/>
      <c r="BU30" s="442"/>
      <c r="BV30" s="440">
        <v>2866400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東京都市町村議会議員公務災害補償等組合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一般旅客自動車運送事業会計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東京都市町村職員退職手当組合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東京都島嶼町村一部事務組合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浄化槽設置管理事業会計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東京市町村総合事務組合（一般会計）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東京市町村総合事務組合（交通災害共済事業特別会計）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東京都後期高齢者医療広域連合（一般会計）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東京都後期高齢者医療広域連合
（後期高齢者医療特別会計）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733yx41qLdKtq9xvCiGz0Mq/QxHdTQUH5lCu3pQLVgi1R0WTISSLbd9G/fLU/Dsfg2rAOzpn3X5hnRj5VPS+OA==" saltValue="zWVKfCPaiCNA9CQDn1OF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13.26</v>
      </c>
      <c r="G34" s="33">
        <v>11.92</v>
      </c>
      <c r="H34" s="33">
        <v>13.45</v>
      </c>
      <c r="I34" s="33">
        <v>14.2</v>
      </c>
      <c r="J34" s="34">
        <v>16.32</v>
      </c>
      <c r="K34" s="22"/>
      <c r="L34" s="22"/>
      <c r="M34" s="22"/>
      <c r="N34" s="22"/>
      <c r="O34" s="22"/>
      <c r="P34" s="22"/>
    </row>
    <row r="35" spans="1:16" ht="39" customHeight="1" x14ac:dyDescent="0.2">
      <c r="A35" s="22"/>
      <c r="B35" s="35"/>
      <c r="C35" s="1132" t="s">
        <v>535</v>
      </c>
      <c r="D35" s="1132"/>
      <c r="E35" s="1133"/>
      <c r="F35" s="36">
        <v>4.51</v>
      </c>
      <c r="G35" s="37">
        <v>3.79</v>
      </c>
      <c r="H35" s="37">
        <v>2.2200000000000002</v>
      </c>
      <c r="I35" s="37">
        <v>7.26</v>
      </c>
      <c r="J35" s="38">
        <v>4.8099999999999996</v>
      </c>
      <c r="K35" s="22"/>
      <c r="L35" s="22"/>
      <c r="M35" s="22"/>
      <c r="N35" s="22"/>
      <c r="O35" s="22"/>
      <c r="P35" s="22"/>
    </row>
    <row r="36" spans="1:16" ht="39" customHeight="1" x14ac:dyDescent="0.2">
      <c r="A36" s="22"/>
      <c r="B36" s="35"/>
      <c r="C36" s="1132" t="s">
        <v>536</v>
      </c>
      <c r="D36" s="1132"/>
      <c r="E36" s="1133"/>
      <c r="F36" s="36">
        <v>3.89</v>
      </c>
      <c r="G36" s="37">
        <v>0.64</v>
      </c>
      <c r="H36" s="37">
        <v>3.91</v>
      </c>
      <c r="I36" s="37">
        <v>4.66</v>
      </c>
      <c r="J36" s="38">
        <v>4.68</v>
      </c>
      <c r="K36" s="22"/>
      <c r="L36" s="22"/>
      <c r="M36" s="22"/>
      <c r="N36" s="22"/>
      <c r="O36" s="22"/>
      <c r="P36" s="22"/>
    </row>
    <row r="37" spans="1:16" ht="39" customHeight="1" x14ac:dyDescent="0.2">
      <c r="A37" s="22"/>
      <c r="B37" s="35"/>
      <c r="C37" s="1132" t="s">
        <v>537</v>
      </c>
      <c r="D37" s="1132"/>
      <c r="E37" s="1133"/>
      <c r="F37" s="36">
        <v>0.55000000000000004</v>
      </c>
      <c r="G37" s="37">
        <v>0.46</v>
      </c>
      <c r="H37" s="37">
        <v>1.27</v>
      </c>
      <c r="I37" s="37">
        <v>1.85</v>
      </c>
      <c r="J37" s="38">
        <v>2.34</v>
      </c>
      <c r="K37" s="22"/>
      <c r="L37" s="22"/>
      <c r="M37" s="22"/>
      <c r="N37" s="22"/>
      <c r="O37" s="22"/>
      <c r="P37" s="22"/>
    </row>
    <row r="38" spans="1:16" ht="39" customHeight="1" x14ac:dyDescent="0.2">
      <c r="A38" s="22"/>
      <c r="B38" s="35"/>
      <c r="C38" s="1132" t="s">
        <v>538</v>
      </c>
      <c r="D38" s="1132"/>
      <c r="E38" s="1133"/>
      <c r="F38" s="36">
        <v>1.36</v>
      </c>
      <c r="G38" s="37">
        <v>1.19</v>
      </c>
      <c r="H38" s="37">
        <v>1.2</v>
      </c>
      <c r="I38" s="37">
        <v>1.18</v>
      </c>
      <c r="J38" s="38">
        <v>1.18</v>
      </c>
      <c r="K38" s="22"/>
      <c r="L38" s="22"/>
      <c r="M38" s="22"/>
      <c r="N38" s="22"/>
      <c r="O38" s="22"/>
      <c r="P38" s="22"/>
    </row>
    <row r="39" spans="1:16" ht="39" customHeight="1" x14ac:dyDescent="0.2">
      <c r="A39" s="22"/>
      <c r="B39" s="35"/>
      <c r="C39" s="1132" t="s">
        <v>539</v>
      </c>
      <c r="D39" s="1132"/>
      <c r="E39" s="1133"/>
      <c r="F39" s="36">
        <v>0.99</v>
      </c>
      <c r="G39" s="37">
        <v>1.17</v>
      </c>
      <c r="H39" s="37">
        <v>1.54</v>
      </c>
      <c r="I39" s="37">
        <v>1</v>
      </c>
      <c r="J39" s="38">
        <v>1.1599999999999999</v>
      </c>
      <c r="K39" s="22"/>
      <c r="L39" s="22"/>
      <c r="M39" s="22"/>
      <c r="N39" s="22"/>
      <c r="O39" s="22"/>
      <c r="P39" s="22"/>
    </row>
    <row r="40" spans="1:16" ht="39" customHeight="1" x14ac:dyDescent="0.2">
      <c r="A40" s="22"/>
      <c r="B40" s="35"/>
      <c r="C40" s="1132" t="s">
        <v>540</v>
      </c>
      <c r="D40" s="1132"/>
      <c r="E40" s="1133"/>
      <c r="F40" s="36">
        <v>1.47</v>
      </c>
      <c r="G40" s="37">
        <v>0.21</v>
      </c>
      <c r="H40" s="37" t="s">
        <v>541</v>
      </c>
      <c r="I40" s="37">
        <v>0.67</v>
      </c>
      <c r="J40" s="38">
        <v>0.63</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544</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SQXtE7MPW6eKY81t3uSdlBKtVzVDwJNKA7IA7MXKdhtvrtxHp0CM0b5QzydJOQweT4VGNasmQ1EB0wKGZsZLA==" saltValue="O1CImq6lzHGjxen0gznZ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726</v>
      </c>
      <c r="L45" s="58">
        <v>710</v>
      </c>
      <c r="M45" s="58">
        <v>709</v>
      </c>
      <c r="N45" s="58">
        <v>723</v>
      </c>
      <c r="O45" s="59">
        <v>739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150</v>
      </c>
      <c r="L48" s="62">
        <v>236</v>
      </c>
      <c r="M48" s="62">
        <v>137</v>
      </c>
      <c r="N48" s="62">
        <v>133</v>
      </c>
      <c r="O48" s="63">
        <v>140</v>
      </c>
      <c r="P48" s="46"/>
      <c r="Q48" s="46"/>
      <c r="R48" s="46"/>
      <c r="S48" s="46"/>
      <c r="T48" s="46"/>
      <c r="U48" s="46"/>
    </row>
    <row r="49" spans="1:21" ht="30.75" customHeight="1" x14ac:dyDescent="0.2">
      <c r="A49" s="46"/>
      <c r="B49" s="1163"/>
      <c r="C49" s="1164"/>
      <c r="D49" s="60"/>
      <c r="E49" s="1140" t="s">
        <v>14</v>
      </c>
      <c r="F49" s="1140"/>
      <c r="G49" s="1140"/>
      <c r="H49" s="1140"/>
      <c r="I49" s="1140"/>
      <c r="J49" s="1141"/>
      <c r="K49" s="61">
        <v>50</v>
      </c>
      <c r="L49" s="62">
        <v>31</v>
      </c>
      <c r="M49" s="62">
        <v>32</v>
      </c>
      <c r="N49" s="62">
        <v>32</v>
      </c>
      <c r="O49" s="63">
        <v>32</v>
      </c>
      <c r="P49" s="46"/>
      <c r="Q49" s="46"/>
      <c r="R49" s="46"/>
      <c r="S49" s="46"/>
      <c r="T49" s="46"/>
      <c r="U49" s="46"/>
    </row>
    <row r="50" spans="1:21" ht="30.75" customHeight="1" x14ac:dyDescent="0.2">
      <c r="A50" s="46"/>
      <c r="B50" s="1163"/>
      <c r="C50" s="1164"/>
      <c r="D50" s="60"/>
      <c r="E50" s="1140" t="s">
        <v>15</v>
      </c>
      <c r="F50" s="1140"/>
      <c r="G50" s="1140"/>
      <c r="H50" s="1140"/>
      <c r="I50" s="1140"/>
      <c r="J50" s="1141"/>
      <c r="K50" s="61">
        <v>16</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559</v>
      </c>
      <c r="L52" s="62">
        <v>548</v>
      </c>
      <c r="M52" s="62">
        <v>525</v>
      </c>
      <c r="N52" s="62">
        <v>503</v>
      </c>
      <c r="O52" s="63">
        <v>499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383</v>
      </c>
      <c r="L53" s="67">
        <v>429</v>
      </c>
      <c r="M53" s="67">
        <v>353</v>
      </c>
      <c r="N53" s="67">
        <v>385</v>
      </c>
      <c r="O53" s="68">
        <v>412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z1UGjVvGmo0zZYGcPZ7sHdZmf27Gq7775nMhZZXPb+DBIxo97JRk+HPQJ+Z1qnml9Ay3iwujHc+epeMURmZ1Q==" saltValue="RAZFV9hPsO+D1ooq7oT4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6465</v>
      </c>
      <c r="J41" s="331">
        <v>6266</v>
      </c>
      <c r="K41" s="331">
        <v>5917</v>
      </c>
      <c r="L41" s="331">
        <v>6294</v>
      </c>
      <c r="M41" s="332">
        <v>5994</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1191</v>
      </c>
      <c r="J43" s="334">
        <v>1643</v>
      </c>
      <c r="K43" s="334">
        <v>1495</v>
      </c>
      <c r="L43" s="334">
        <v>1248</v>
      </c>
      <c r="M43" s="335">
        <v>639</v>
      </c>
    </row>
    <row r="44" spans="2:13" ht="27.75" customHeight="1" x14ac:dyDescent="0.2">
      <c r="B44" s="1171"/>
      <c r="C44" s="1172"/>
      <c r="D44" s="104"/>
      <c r="E44" s="1175" t="s">
        <v>34</v>
      </c>
      <c r="F44" s="1175"/>
      <c r="G44" s="1175"/>
      <c r="H44" s="1176"/>
      <c r="I44" s="333">
        <v>189</v>
      </c>
      <c r="J44" s="334">
        <v>160</v>
      </c>
      <c r="K44" s="334">
        <v>130</v>
      </c>
      <c r="L44" s="334">
        <v>99</v>
      </c>
      <c r="M44" s="335">
        <v>67</v>
      </c>
    </row>
    <row r="45" spans="2:13" ht="27.75" customHeight="1" x14ac:dyDescent="0.2">
      <c r="B45" s="1171"/>
      <c r="C45" s="1172"/>
      <c r="D45" s="104"/>
      <c r="E45" s="1175" t="s">
        <v>35</v>
      </c>
      <c r="F45" s="1175"/>
      <c r="G45" s="1175"/>
      <c r="H45" s="1176"/>
      <c r="I45" s="333">
        <v>1299</v>
      </c>
      <c r="J45" s="334">
        <v>1240</v>
      </c>
      <c r="K45" s="334">
        <v>1077</v>
      </c>
      <c r="L45" s="334">
        <v>1059</v>
      </c>
      <c r="M45" s="335">
        <v>1059</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4901</v>
      </c>
      <c r="J50" s="334">
        <v>5828</v>
      </c>
      <c r="K50" s="334">
        <v>5718</v>
      </c>
      <c r="L50" s="334">
        <v>4877</v>
      </c>
      <c r="M50" s="335">
        <v>4649</v>
      </c>
    </row>
    <row r="51" spans="2:13" ht="27.75" customHeight="1" x14ac:dyDescent="0.2">
      <c r="B51" s="1171"/>
      <c r="C51" s="1172"/>
      <c r="D51" s="104"/>
      <c r="E51" s="1175" t="s">
        <v>42</v>
      </c>
      <c r="F51" s="1175"/>
      <c r="G51" s="1175"/>
      <c r="H51" s="1176"/>
      <c r="I51" s="333">
        <v>489</v>
      </c>
      <c r="J51" s="334">
        <v>470</v>
      </c>
      <c r="K51" s="334">
        <v>376</v>
      </c>
      <c r="L51" s="334">
        <v>280</v>
      </c>
      <c r="M51" s="335">
        <v>181</v>
      </c>
    </row>
    <row r="52" spans="2:13" ht="27.75" customHeight="1" x14ac:dyDescent="0.2">
      <c r="B52" s="1173"/>
      <c r="C52" s="1174"/>
      <c r="D52" s="104"/>
      <c r="E52" s="1175" t="s">
        <v>43</v>
      </c>
      <c r="F52" s="1175"/>
      <c r="G52" s="1175"/>
      <c r="H52" s="1176"/>
      <c r="I52" s="333">
        <v>4483</v>
      </c>
      <c r="J52" s="334">
        <v>4430</v>
      </c>
      <c r="K52" s="334">
        <v>4253</v>
      </c>
      <c r="L52" s="334">
        <v>4604</v>
      </c>
      <c r="M52" s="335">
        <v>4451</v>
      </c>
    </row>
    <row r="53" spans="2:13" ht="27.75" customHeight="1" thickBot="1" x14ac:dyDescent="0.25">
      <c r="B53" s="1177" t="s">
        <v>19</v>
      </c>
      <c r="C53" s="1178"/>
      <c r="D53" s="108"/>
      <c r="E53" s="1179" t="s">
        <v>44</v>
      </c>
      <c r="F53" s="1179"/>
      <c r="G53" s="1179"/>
      <c r="H53" s="1180"/>
      <c r="I53" s="336">
        <v>-730</v>
      </c>
      <c r="J53" s="337">
        <v>-1420</v>
      </c>
      <c r="K53" s="337">
        <v>-1729</v>
      </c>
      <c r="L53" s="337">
        <v>-1061</v>
      </c>
      <c r="M53" s="338">
        <v>-1522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7TuCU1qhDUTEbfhBx6SZfuCOx/ODPi0P3sYiUZZGpZCqjnZIdVx2UiW6/F/H5cmLWVjAhVyUfaOOvpQzKQxUw==" saltValue="5zOSpZAquLRQBH40/5Gg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1300</v>
      </c>
      <c r="G55" s="339">
        <v>1300</v>
      </c>
      <c r="H55" s="340">
        <v>1300</v>
      </c>
    </row>
    <row r="56" spans="2:8" ht="52.5" customHeight="1" x14ac:dyDescent="0.2">
      <c r="B56" s="120"/>
      <c r="C56" s="1198" t="s">
        <v>47</v>
      </c>
      <c r="D56" s="1198"/>
      <c r="E56" s="1199"/>
      <c r="F56" s="341">
        <v>300</v>
      </c>
      <c r="G56" s="341">
        <v>300</v>
      </c>
      <c r="H56" s="342">
        <v>320</v>
      </c>
    </row>
    <row r="57" spans="2:8" ht="53.25" customHeight="1" x14ac:dyDescent="0.2">
      <c r="B57" s="120"/>
      <c r="C57" s="1200" t="s">
        <v>48</v>
      </c>
      <c r="D57" s="1200"/>
      <c r="E57" s="1201"/>
      <c r="F57" s="343">
        <v>3711</v>
      </c>
      <c r="G57" s="343">
        <v>2866</v>
      </c>
      <c r="H57" s="344">
        <v>2619</v>
      </c>
    </row>
    <row r="58" spans="2:8" ht="45.75" customHeight="1" x14ac:dyDescent="0.2">
      <c r="B58" s="121"/>
      <c r="C58" s="1188" t="s">
        <v>550</v>
      </c>
      <c r="D58" s="1189"/>
      <c r="E58" s="1190"/>
      <c r="F58" s="345">
        <v>2105</v>
      </c>
      <c r="G58" s="345">
        <v>1495</v>
      </c>
      <c r="H58" s="346">
        <v>1385</v>
      </c>
    </row>
    <row r="59" spans="2:8" ht="45.75" customHeight="1" x14ac:dyDescent="0.2">
      <c r="B59" s="121"/>
      <c r="C59" s="1188" t="s">
        <v>551</v>
      </c>
      <c r="D59" s="1189"/>
      <c r="E59" s="1190"/>
      <c r="F59" s="345">
        <v>714</v>
      </c>
      <c r="G59" s="345">
        <v>479</v>
      </c>
      <c r="H59" s="346">
        <v>342</v>
      </c>
    </row>
    <row r="60" spans="2:8" ht="45.75" customHeight="1" x14ac:dyDescent="0.2">
      <c r="B60" s="121"/>
      <c r="C60" s="1188" t="s">
        <v>552</v>
      </c>
      <c r="D60" s="1189"/>
      <c r="E60" s="1190"/>
      <c r="F60" s="345">
        <v>400</v>
      </c>
      <c r="G60" s="345">
        <v>400</v>
      </c>
      <c r="H60" s="346">
        <v>400</v>
      </c>
    </row>
    <row r="61" spans="2:8" ht="45.75" customHeight="1" x14ac:dyDescent="0.2">
      <c r="B61" s="121"/>
      <c r="C61" s="1188" t="s">
        <v>553</v>
      </c>
      <c r="D61" s="1189"/>
      <c r="E61" s="1190"/>
      <c r="F61" s="345">
        <v>300</v>
      </c>
      <c r="G61" s="345">
        <v>300</v>
      </c>
      <c r="H61" s="346">
        <v>300</v>
      </c>
    </row>
    <row r="62" spans="2:8" ht="45.75" customHeight="1" thickBot="1" x14ac:dyDescent="0.25">
      <c r="B62" s="122"/>
      <c r="C62" s="1191" t="s">
        <v>554</v>
      </c>
      <c r="D62" s="1192"/>
      <c r="E62" s="1193"/>
      <c r="F62" s="347">
        <v>172</v>
      </c>
      <c r="G62" s="347">
        <v>172</v>
      </c>
      <c r="H62" s="348">
        <v>172</v>
      </c>
    </row>
    <row r="63" spans="2:8" ht="52.5" customHeight="1" thickBot="1" x14ac:dyDescent="0.25">
      <c r="B63" s="123"/>
      <c r="C63" s="1194" t="s">
        <v>49</v>
      </c>
      <c r="D63" s="1194"/>
      <c r="E63" s="1195"/>
      <c r="F63" s="349">
        <v>5311</v>
      </c>
      <c r="G63" s="349">
        <v>4466</v>
      </c>
      <c r="H63" s="350">
        <v>4239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M2t3JGya22nkje+ChAqtIb0U+Yx2YMyMQrulAGVQ+142ZKzwHykRWjDtqr1qfsqwCS2zUM+ZfuVRzJizB97Biw==" saltValue="4X2adZCWlqMKJ54VRvEV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241249</v>
      </c>
      <c r="E3" s="142"/>
      <c r="F3" s="143">
        <v>125391</v>
      </c>
      <c r="G3" s="144"/>
      <c r="H3" s="145"/>
    </row>
    <row r="4" spans="1:8" x14ac:dyDescent="0.2">
      <c r="A4" s="146"/>
      <c r="B4" s="147"/>
      <c r="C4" s="148"/>
      <c r="D4" s="149">
        <v>128247</v>
      </c>
      <c r="E4" s="150"/>
      <c r="F4" s="151">
        <v>68516</v>
      </c>
      <c r="G4" s="152"/>
      <c r="H4" s="153"/>
    </row>
    <row r="5" spans="1:8" x14ac:dyDescent="0.2">
      <c r="A5" s="134" t="s">
        <v>520</v>
      </c>
      <c r="B5" s="139"/>
      <c r="C5" s="140"/>
      <c r="D5" s="141">
        <v>221996</v>
      </c>
      <c r="E5" s="142"/>
      <c r="F5" s="143">
        <v>138402</v>
      </c>
      <c r="G5" s="144"/>
      <c r="H5" s="145"/>
    </row>
    <row r="6" spans="1:8" x14ac:dyDescent="0.2">
      <c r="A6" s="146"/>
      <c r="B6" s="147"/>
      <c r="C6" s="148"/>
      <c r="D6" s="149">
        <v>156676</v>
      </c>
      <c r="E6" s="150"/>
      <c r="F6" s="151">
        <v>70652</v>
      </c>
      <c r="G6" s="152"/>
      <c r="H6" s="153"/>
    </row>
    <row r="7" spans="1:8" x14ac:dyDescent="0.2">
      <c r="A7" s="134" t="s">
        <v>521</v>
      </c>
      <c r="B7" s="139"/>
      <c r="C7" s="140"/>
      <c r="D7" s="141">
        <v>365323</v>
      </c>
      <c r="E7" s="142"/>
      <c r="F7" s="143">
        <v>146367</v>
      </c>
      <c r="G7" s="144"/>
      <c r="H7" s="145"/>
    </row>
    <row r="8" spans="1:8" x14ac:dyDescent="0.2">
      <c r="A8" s="146"/>
      <c r="B8" s="147"/>
      <c r="C8" s="148"/>
      <c r="D8" s="149">
        <v>150456</v>
      </c>
      <c r="E8" s="150"/>
      <c r="F8" s="151">
        <v>79441</v>
      </c>
      <c r="G8" s="152"/>
      <c r="H8" s="153"/>
    </row>
    <row r="9" spans="1:8" x14ac:dyDescent="0.2">
      <c r="A9" s="134" t="s">
        <v>522</v>
      </c>
      <c r="B9" s="139"/>
      <c r="C9" s="140"/>
      <c r="D9" s="141">
        <v>546956</v>
      </c>
      <c r="E9" s="142"/>
      <c r="F9" s="143">
        <v>165181</v>
      </c>
      <c r="G9" s="144"/>
      <c r="H9" s="145"/>
    </row>
    <row r="10" spans="1:8" x14ac:dyDescent="0.2">
      <c r="A10" s="146"/>
      <c r="B10" s="147"/>
      <c r="C10" s="148"/>
      <c r="D10" s="149">
        <v>285030</v>
      </c>
      <c r="E10" s="150"/>
      <c r="F10" s="151">
        <v>82246</v>
      </c>
      <c r="G10" s="152"/>
      <c r="H10" s="153"/>
    </row>
    <row r="11" spans="1:8" x14ac:dyDescent="0.2">
      <c r="A11" s="134" t="s">
        <v>523</v>
      </c>
      <c r="B11" s="139"/>
      <c r="C11" s="140"/>
      <c r="D11" s="141">
        <v>345729</v>
      </c>
      <c r="E11" s="142"/>
      <c r="F11" s="143">
        <v>166234</v>
      </c>
      <c r="G11" s="144"/>
      <c r="H11" s="145"/>
    </row>
    <row r="12" spans="1:8" x14ac:dyDescent="0.2">
      <c r="A12" s="146"/>
      <c r="B12" s="147"/>
      <c r="C12" s="154"/>
      <c r="D12" s="149">
        <v>205197</v>
      </c>
      <c r="E12" s="150"/>
      <c r="F12" s="151">
        <v>89789</v>
      </c>
      <c r="G12" s="152"/>
      <c r="H12" s="153"/>
    </row>
    <row r="13" spans="1:8" x14ac:dyDescent="0.2">
      <c r="A13" s="134"/>
      <c r="B13" s="139"/>
      <c r="C13" s="140"/>
      <c r="D13" s="141">
        <v>344251</v>
      </c>
      <c r="E13" s="142"/>
      <c r="F13" s="143">
        <v>148315</v>
      </c>
      <c r="G13" s="155"/>
      <c r="H13" s="145"/>
    </row>
    <row r="14" spans="1:8" x14ac:dyDescent="0.2">
      <c r="A14" s="146"/>
      <c r="B14" s="147"/>
      <c r="C14" s="148"/>
      <c r="D14" s="149">
        <v>185121</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4.51</v>
      </c>
      <c r="C19" s="156">
        <f>ROUND(VALUE(SUBSTITUTE(実質収支比率等に係る経年分析!G$48,"▲","-")),2)</f>
        <v>3.79</v>
      </c>
      <c r="D19" s="156">
        <f>ROUND(VALUE(SUBSTITUTE(実質収支比率等に係る経年分析!H$48,"▲","-")),2)</f>
        <v>2.2200000000000002</v>
      </c>
      <c r="E19" s="156">
        <f>ROUND(VALUE(SUBSTITUTE(実質収支比率等に係る経年分析!I$48,"▲","-")),2)</f>
        <v>7.26</v>
      </c>
      <c r="F19" s="156">
        <f>ROUND(VALUE(SUBSTITUTE(実質収支比率等に係る経年分析!J$48,"▲","-")),2)</f>
        <v>4.8099999999999996</v>
      </c>
    </row>
    <row r="20" spans="1:11" x14ac:dyDescent="0.2">
      <c r="A20" s="156" t="s">
        <v>53</v>
      </c>
      <c r="B20" s="156">
        <f>ROUND(VALUE(SUBSTITUTE(実質収支比率等に係る経年分析!F$47,"▲","-")),2)</f>
        <v>34.92</v>
      </c>
      <c r="C20" s="156">
        <f>ROUND(VALUE(SUBSTITUTE(実質収支比率等に係る経年分析!G$47,"▲","-")),2)</f>
        <v>31.9</v>
      </c>
      <c r="D20" s="156">
        <f>ROUND(VALUE(SUBSTITUTE(実質収支比率等に係る経年分析!H$47,"▲","-")),2)</f>
        <v>33.33</v>
      </c>
      <c r="E20" s="156">
        <f>ROUND(VALUE(SUBSTITUTE(実質収支比率等に係る経年分析!I$47,"▲","-")),2)</f>
        <v>33.32</v>
      </c>
      <c r="F20" s="156">
        <f>ROUND(VALUE(SUBSTITUTE(実質収支比率等に係る経年分析!J$47,"▲","-")),2)</f>
        <v>33.049999999999997</v>
      </c>
    </row>
    <row r="21" spans="1:11" x14ac:dyDescent="0.2">
      <c r="A21" s="156" t="s">
        <v>54</v>
      </c>
      <c r="B21" s="156">
        <f>IF(ISNUMBER(VALUE(SUBSTITUTE(実質収支比率等に係る経年分析!F$49,"▲","-"))),ROUND(VALUE(SUBSTITUTE(実質収支比率等に係る経年分析!F$49,"▲","-")),2),NA())</f>
        <v>2.23</v>
      </c>
      <c r="C21" s="156">
        <f>IF(ISNUMBER(VALUE(SUBSTITUTE(実質収支比率等に係る経年分析!G$49,"▲","-"))),ROUND(VALUE(SUBSTITUTE(実質収支比率等に係る経年分析!G$49,"▲","-")),2),NA())</f>
        <v>-0.33</v>
      </c>
      <c r="D21" s="156">
        <f>IF(ISNUMBER(VALUE(SUBSTITUTE(実質収支比率等に係る経年分析!H$49,"▲","-"))),ROUND(VALUE(SUBSTITUTE(実質収支比率等に係る経年分析!H$49,"▲","-")),2),NA())</f>
        <v>-1.74</v>
      </c>
      <c r="E21" s="156">
        <f>IF(ISNUMBER(VALUE(SUBSTITUTE(実質収支比率等に係る経年分析!I$49,"▲","-"))),ROUND(VALUE(SUBSTITUTE(実質収支比率等に係る経年分析!I$49,"▲","-")),2),NA())</f>
        <v>5.04</v>
      </c>
      <c r="F21" s="156">
        <f>IF(ISNUMBER(VALUE(SUBSTITUTE(実質収支比率等に係る経年分析!J$49,"▲","-"))),ROUND(VALUE(SUBSTITUTE(実質収支比率等に係る経年分析!J$49,"▲","-")),2),NA())</f>
        <v>-2.39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1.47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0.21</v>
      </c>
      <c r="F30" s="157">
        <f>IF(ROUND(VALUE(SUBSTITUTE(連結実質赤字比率に係る赤字・黒字の構成分析!H$40,"▲", "-")), 2) &lt; 0, ABS(ROUND(VALUE(SUBSTITUTE(連結実質赤字比率に係る赤字・黒字の構成分析!H$40,"▲", "-")), 2)), NA())</f>
        <v>0.42</v>
      </c>
      <c r="G30" s="157" t="e">
        <f>IF(ROUND(VALUE(SUBSTITUTE(連結実質赤字比率に係る赤字・黒字の構成分析!H$40,"▲", "-")), 2) &gt;= 0, ABS(ROUND(VALUE(SUBSTITUTE(連結実質赤字比率に係る赤字・黒字の構成分析!H$40,"▲", "-")), 2)), NA())</f>
        <v>#N/A</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0.63</v>
      </c>
    </row>
    <row r="31" spans="1:11" x14ac:dyDescent="0.2">
      <c r="A31" s="157" t="str">
        <f>IF(連結実質赤字比率に係る赤字・黒字の構成分析!C$39="",NA(),連結実質赤字比率に係る赤字・黒字の構成分析!C$39)</f>
        <v>一般旅客自動車運送事業会計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1.54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1.1599999999999999</v>
      </c>
    </row>
    <row r="32" spans="1:11" x14ac:dyDescent="0.2">
      <c r="A32" s="157" t="str">
        <f>IF(連結実質赤字比率に係る赤字・黒字の構成分析!C$38="",NA(),連結実質赤字比率に係る赤字・黒字の構成分析!C$38)</f>
        <v>浄化槽設置管理事業会計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2.34</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4.66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2.2200000000000002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4.8099999999999996</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16.32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559</v>
      </c>
      <c r="E42" s="158"/>
      <c r="F42" s="158"/>
      <c r="G42" s="158">
        <f>'実質公債費比率（分子）の構造'!L$52</f>
        <v>548</v>
      </c>
      <c r="H42" s="158"/>
      <c r="I42" s="158"/>
      <c r="J42" s="158">
        <f>'実質公債費比率（分子）の構造'!M$52</f>
        <v>525</v>
      </c>
      <c r="K42" s="158"/>
      <c r="L42" s="158"/>
      <c r="M42" s="158">
        <f>'実質公債費比率（分子）の構造'!N$52</f>
        <v>503</v>
      </c>
      <c r="N42" s="158"/>
      <c r="O42" s="158"/>
      <c r="P42" s="158">
        <f>'実質公債費比率（分子）の構造'!O$52</f>
        <v>499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16</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50</v>
      </c>
      <c r="C45" s="158"/>
      <c r="D45" s="158"/>
      <c r="E45" s="158">
        <f>'実質公債費比率（分子）の構造'!L$49</f>
        <v>31</v>
      </c>
      <c r="F45" s="158"/>
      <c r="G45" s="158"/>
      <c r="H45" s="158">
        <f>'実質公債費比率（分子）の構造'!M$49</f>
        <v>32</v>
      </c>
      <c r="I45" s="158"/>
      <c r="J45" s="158"/>
      <c r="K45" s="158">
        <f>'実質公債費比率（分子）の構造'!N$49</f>
        <v>32</v>
      </c>
      <c r="L45" s="158"/>
      <c r="M45" s="158"/>
      <c r="N45" s="158">
        <f>'実質公債費比率（分子）の構造'!O$49</f>
        <v>32</v>
      </c>
      <c r="O45" s="158"/>
      <c r="P45" s="158"/>
    </row>
    <row r="46" spans="1:16" x14ac:dyDescent="0.2">
      <c r="A46" s="158" t="s">
        <v>64</v>
      </c>
      <c r="B46" s="158">
        <f>'実質公債費比率（分子）の構造'!K$48</f>
        <v>150</v>
      </c>
      <c r="C46" s="158"/>
      <c r="D46" s="158"/>
      <c r="E46" s="158">
        <f>'実質公債費比率（分子）の構造'!L$48</f>
        <v>236</v>
      </c>
      <c r="F46" s="158"/>
      <c r="G46" s="158"/>
      <c r="H46" s="158">
        <f>'実質公債費比率（分子）の構造'!M$48</f>
        <v>137</v>
      </c>
      <c r="I46" s="158"/>
      <c r="J46" s="158"/>
      <c r="K46" s="158">
        <f>'実質公債費比率（分子）の構造'!N$48</f>
        <v>133</v>
      </c>
      <c r="L46" s="158"/>
      <c r="M46" s="158"/>
      <c r="N46" s="158">
        <f>'実質公債費比率（分子）の構造'!O$48</f>
        <v>140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726</v>
      </c>
      <c r="C49" s="158"/>
      <c r="D49" s="158"/>
      <c r="E49" s="158">
        <f>'実質公債費比率（分子）の構造'!L$45</f>
        <v>710</v>
      </c>
      <c r="F49" s="158"/>
      <c r="G49" s="158"/>
      <c r="H49" s="158">
        <f>'実質公債費比率（分子）の構造'!M$45</f>
        <v>709</v>
      </c>
      <c r="I49" s="158"/>
      <c r="J49" s="158"/>
      <c r="K49" s="158">
        <f>'実質公債費比率（分子）の構造'!N$45</f>
        <v>723</v>
      </c>
      <c r="L49" s="158"/>
      <c r="M49" s="158"/>
      <c r="N49" s="158">
        <f>'実質公債費比率（分子）の構造'!O$45</f>
        <v>739</v>
      </c>
      <c r="O49" s="158"/>
      <c r="P49" s="158"/>
    </row>
    <row r="50" spans="1:16" x14ac:dyDescent="0.2">
      <c r="A50" s="158" t="s">
        <v>67</v>
      </c>
      <c r="B50" s="158" t="e">
        <f>NA()</f>
        <v>#N/A</v>
      </c>
      <c r="C50" s="158">
        <f>IF(ISNUMBER('実質公債費比率（分子）の構造'!K$53),'実質公債費比率（分子）の構造'!K$53,NA())</f>
        <v>383</v>
      </c>
      <c r="D50" s="158" t="e">
        <f>NA()</f>
        <v>#N/A</v>
      </c>
      <c r="E50" s="158" t="e">
        <f>NA()</f>
        <v>#N/A</v>
      </c>
      <c r="F50" s="158">
        <f>IF(ISNUMBER('実質公債費比率（分子）の構造'!L$53),'実質公債費比率（分子）の構造'!L$53,NA())</f>
        <v>429</v>
      </c>
      <c r="G50" s="158" t="e">
        <f>NA()</f>
        <v>#N/A</v>
      </c>
      <c r="H50" s="158" t="e">
        <f>NA()</f>
        <v>#N/A</v>
      </c>
      <c r="I50" s="158">
        <f>IF(ISNUMBER('実質公債費比率（分子）の構造'!M$53),'実質公債費比率（分子）の構造'!M$53,NA())</f>
        <v>353</v>
      </c>
      <c r="J50" s="158" t="e">
        <f>NA()</f>
        <v>#N/A</v>
      </c>
      <c r="K50" s="158" t="e">
        <f>NA()</f>
        <v>#N/A</v>
      </c>
      <c r="L50" s="158">
        <f>IF(ISNUMBER('実質公債費比率（分子）の構造'!N$53),'実質公債費比率（分子）の構造'!N$53,NA())</f>
        <v>385</v>
      </c>
      <c r="M50" s="158" t="e">
        <f>NA()</f>
        <v>#N/A</v>
      </c>
      <c r="N50" s="158" t="e">
        <f>NA()</f>
        <v>#N/A</v>
      </c>
      <c r="O50" s="158">
        <f>IF(ISNUMBER('実質公債費比率（分子）の構造'!O$53),'実質公債費比率（分子）の構造'!O$53,NA())</f>
        <v>412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4483</v>
      </c>
      <c r="E56" s="157"/>
      <c r="F56" s="157"/>
      <c r="G56" s="157">
        <f>'将来負担比率（分子）の構造'!J$52</f>
        <v>4430</v>
      </c>
      <c r="H56" s="157"/>
      <c r="I56" s="157"/>
      <c r="J56" s="157">
        <f>'将来負担比率（分子）の構造'!K$52</f>
        <v>4253</v>
      </c>
      <c r="K56" s="157"/>
      <c r="L56" s="157"/>
      <c r="M56" s="157">
        <f>'将来負担比率（分子）の構造'!L$52</f>
        <v>4604</v>
      </c>
      <c r="N56" s="157"/>
      <c r="O56" s="157"/>
      <c r="P56" s="157">
        <f>'将来負担比率（分子）の構造'!M$52</f>
        <v>4451</v>
      </c>
    </row>
    <row r="57" spans="1:16" x14ac:dyDescent="0.2">
      <c r="A57" s="157" t="s">
        <v>42</v>
      </c>
      <c r="B57" s="157"/>
      <c r="C57" s="157"/>
      <c r="D57" s="157">
        <f>'将来負担比率（分子）の構造'!I$51</f>
        <v>489</v>
      </c>
      <c r="E57" s="157"/>
      <c r="F57" s="157"/>
      <c r="G57" s="157">
        <f>'将来負担比率（分子）の構造'!J$51</f>
        <v>470</v>
      </c>
      <c r="H57" s="157"/>
      <c r="I57" s="157"/>
      <c r="J57" s="157">
        <f>'将来負担比率（分子）の構造'!K$51</f>
        <v>376</v>
      </c>
      <c r="K57" s="157"/>
      <c r="L57" s="157"/>
      <c r="M57" s="157">
        <f>'将来負担比率（分子）の構造'!L$51</f>
        <v>280</v>
      </c>
      <c r="N57" s="157"/>
      <c r="O57" s="157"/>
      <c r="P57" s="157">
        <f>'将来負担比率（分子）の構造'!M$51</f>
        <v>181</v>
      </c>
    </row>
    <row r="58" spans="1:16" x14ac:dyDescent="0.2">
      <c r="A58" s="157" t="s">
        <v>41</v>
      </c>
      <c r="B58" s="157"/>
      <c r="C58" s="157"/>
      <c r="D58" s="157">
        <f>'将来負担比率（分子）の構造'!I$50</f>
        <v>4901</v>
      </c>
      <c r="E58" s="157"/>
      <c r="F58" s="157"/>
      <c r="G58" s="157">
        <f>'将来負担比率（分子）の構造'!J$50</f>
        <v>5828</v>
      </c>
      <c r="H58" s="157"/>
      <c r="I58" s="157"/>
      <c r="J58" s="157">
        <f>'将来負担比率（分子）の構造'!K$50</f>
        <v>5718</v>
      </c>
      <c r="K58" s="157"/>
      <c r="L58" s="157"/>
      <c r="M58" s="157">
        <f>'将来負担比率（分子）の構造'!L$50</f>
        <v>4877</v>
      </c>
      <c r="N58" s="157"/>
      <c r="O58" s="157"/>
      <c r="P58" s="157">
        <f>'将来負担比率（分子）の構造'!M$50</f>
        <v>4649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1299</v>
      </c>
      <c r="C62" s="157"/>
      <c r="D62" s="157"/>
      <c r="E62" s="157">
        <f>'将来負担比率（分子）の構造'!J$45</f>
        <v>1240</v>
      </c>
      <c r="F62" s="157"/>
      <c r="G62" s="157"/>
      <c r="H62" s="157">
        <f>'将来負担比率（分子）の構造'!K$45</f>
        <v>1077</v>
      </c>
      <c r="I62" s="157"/>
      <c r="J62" s="157"/>
      <c r="K62" s="157">
        <f>'将来負担比率（分子）の構造'!L$45</f>
        <v>1059</v>
      </c>
      <c r="L62" s="157"/>
      <c r="M62" s="157"/>
      <c r="N62" s="157">
        <f>'将来負担比率（分子）の構造'!M$45</f>
        <v>1059</v>
      </c>
      <c r="O62" s="157"/>
      <c r="P62" s="157"/>
    </row>
    <row r="63" spans="1:16" x14ac:dyDescent="0.2">
      <c r="A63" s="157" t="s">
        <v>34</v>
      </c>
      <c r="B63" s="157">
        <f>'将来負担比率（分子）の構造'!I$44</f>
        <v>189</v>
      </c>
      <c r="C63" s="157"/>
      <c r="D63" s="157"/>
      <c r="E63" s="157">
        <f>'将来負担比率（分子）の構造'!J$44</f>
        <v>160</v>
      </c>
      <c r="F63" s="157"/>
      <c r="G63" s="157"/>
      <c r="H63" s="157">
        <f>'将来負担比率（分子）の構造'!K$44</f>
        <v>130</v>
      </c>
      <c r="I63" s="157"/>
      <c r="J63" s="157"/>
      <c r="K63" s="157">
        <f>'将来負担比率（分子）の構造'!L$44</f>
        <v>99</v>
      </c>
      <c r="L63" s="157"/>
      <c r="M63" s="157"/>
      <c r="N63" s="157">
        <f>'将来負担比率（分子）の構造'!M$44</f>
        <v>67</v>
      </c>
      <c r="O63" s="157"/>
      <c r="P63" s="157"/>
    </row>
    <row r="64" spans="1:16" x14ac:dyDescent="0.2">
      <c r="A64" s="157" t="s">
        <v>33</v>
      </c>
      <c r="B64" s="157">
        <f>'将来負担比率（分子）の構造'!I$43</f>
        <v>1191</v>
      </c>
      <c r="C64" s="157"/>
      <c r="D64" s="157"/>
      <c r="E64" s="157">
        <f>'将来負担比率（分子）の構造'!J$43</f>
        <v>1643</v>
      </c>
      <c r="F64" s="157"/>
      <c r="G64" s="157"/>
      <c r="H64" s="157">
        <f>'将来負担比率（分子）の構造'!K$43</f>
        <v>1495</v>
      </c>
      <c r="I64" s="157"/>
      <c r="J64" s="157"/>
      <c r="K64" s="157">
        <f>'将来負担比率（分子）の構造'!L$43</f>
        <v>1248</v>
      </c>
      <c r="L64" s="157"/>
      <c r="M64" s="157"/>
      <c r="N64" s="157">
        <f>'将来負担比率（分子）の構造'!M$43</f>
        <v>639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6465</v>
      </c>
      <c r="C66" s="157"/>
      <c r="D66" s="157"/>
      <c r="E66" s="157">
        <f>'将来負担比率（分子）の構造'!J$41</f>
        <v>6266</v>
      </c>
      <c r="F66" s="157"/>
      <c r="G66" s="157"/>
      <c r="H66" s="157">
        <f>'将来負担比率（分子）の構造'!K$41</f>
        <v>5917</v>
      </c>
      <c r="I66" s="157"/>
      <c r="J66" s="157"/>
      <c r="K66" s="157">
        <f>'将来負担比率（分子）の構造'!L$41</f>
        <v>6294</v>
      </c>
      <c r="L66" s="157"/>
      <c r="M66" s="157"/>
      <c r="N66" s="157">
        <f>'将来負担比率（分子）の構造'!M$41</f>
        <v>5994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1300</v>
      </c>
      <c r="C72" s="161">
        <f>基金残高に係る経年分析!G55</f>
        <v>1300</v>
      </c>
      <c r="D72" s="161">
        <f>基金残高に係る経年分析!H55</f>
        <v>1300</v>
      </c>
    </row>
    <row r="73" spans="1:16" x14ac:dyDescent="0.2">
      <c r="A73" s="160" t="s">
        <v>74</v>
      </c>
      <c r="B73" s="161">
        <f>基金残高に係る経年分析!F56</f>
        <v>300</v>
      </c>
      <c r="C73" s="161">
        <f>基金残高に係る経年分析!G56</f>
        <v>300</v>
      </c>
      <c r="D73" s="161">
        <f>基金残高に係る経年分析!H56</f>
        <v>320</v>
      </c>
    </row>
    <row r="74" spans="1:16" x14ac:dyDescent="0.2">
      <c r="A74" s="160" t="s">
        <v>75</v>
      </c>
      <c r="B74" s="161">
        <f>基金残高に係る経年分析!F57</f>
        <v>3711</v>
      </c>
      <c r="C74" s="161">
        <f>基金残高に係る経年分析!G57</f>
        <v>2866</v>
      </c>
      <c r="D74" s="161">
        <f>基金残高に係る経年分析!H57</f>
        <v>2619</v>
      </c>
    </row>
  </sheetData>
  <sheetProtection algorithmName="SHA-512" hashValue="AdL67z9SOn/BZqv3SlqQI86sT3TTG9yfR26NAs+LJF4Y2q1XTrf7kvz0TfEIi4JgshjJNA3sTW4sfMq6Bw/lKA==" saltValue="0E/r9uXoiomlrWKpspb9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892876</v>
      </c>
      <c r="S5" s="664"/>
      <c r="T5" s="664"/>
      <c r="U5" s="664"/>
      <c r="V5" s="664"/>
      <c r="W5" s="664"/>
      <c r="X5" s="664"/>
      <c r="Y5" s="689"/>
      <c r="Z5" s="702">
        <v>9.3000000000000007</v>
      </c>
      <c r="AA5" s="702"/>
      <c r="AB5" s="702"/>
      <c r="AC5" s="702"/>
      <c r="AD5" s="703">
        <v>892876</v>
      </c>
      <c r="AE5" s="703"/>
      <c r="AF5" s="703"/>
      <c r="AG5" s="703"/>
      <c r="AH5" s="703"/>
      <c r="AI5" s="703"/>
      <c r="AJ5" s="703"/>
      <c r="AK5" s="703"/>
      <c r="AL5" s="690">
        <v>22.5</v>
      </c>
      <c r="AM5" s="672"/>
      <c r="AN5" s="672"/>
      <c r="AO5" s="691"/>
      <c r="AP5" s="666" t="s">
        <v>216</v>
      </c>
      <c r="AQ5" s="667"/>
      <c r="AR5" s="667"/>
      <c r="AS5" s="667"/>
      <c r="AT5" s="667"/>
      <c r="AU5" s="667"/>
      <c r="AV5" s="667"/>
      <c r="AW5" s="667"/>
      <c r="AX5" s="667"/>
      <c r="AY5" s="667"/>
      <c r="AZ5" s="667"/>
      <c r="BA5" s="667"/>
      <c r="BB5" s="667"/>
      <c r="BC5" s="667"/>
      <c r="BD5" s="667"/>
      <c r="BE5" s="667"/>
      <c r="BF5" s="668"/>
      <c r="BG5" s="608">
        <v>892876</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73174</v>
      </c>
      <c r="S6" s="609"/>
      <c r="T6" s="609"/>
      <c r="U6" s="609"/>
      <c r="V6" s="609"/>
      <c r="W6" s="609"/>
      <c r="X6" s="609"/>
      <c r="Y6" s="610"/>
      <c r="Z6" s="646">
        <v>0.8</v>
      </c>
      <c r="AA6" s="646"/>
      <c r="AB6" s="646"/>
      <c r="AC6" s="646"/>
      <c r="AD6" s="647">
        <v>73174</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892876</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73815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72834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2112</v>
      </c>
      <c r="S7" s="609"/>
      <c r="T7" s="609"/>
      <c r="U7" s="609"/>
      <c r="V7" s="609"/>
      <c r="W7" s="609"/>
      <c r="X7" s="609"/>
      <c r="Y7" s="610"/>
      <c r="Z7" s="646">
        <v>0</v>
      </c>
      <c r="AA7" s="646"/>
      <c r="AB7" s="646"/>
      <c r="AC7" s="646"/>
      <c r="AD7" s="647">
        <v>2112</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380204</v>
      </c>
      <c r="BH7" s="609"/>
      <c r="BI7" s="609"/>
      <c r="BJ7" s="609"/>
      <c r="BK7" s="609"/>
      <c r="BL7" s="609"/>
      <c r="BM7" s="609"/>
      <c r="BN7" s="610"/>
      <c r="BO7" s="646">
        <v>42.6</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1268086</v>
      </c>
      <c r="CS7" s="609"/>
      <c r="CT7" s="609"/>
      <c r="CU7" s="609"/>
      <c r="CV7" s="609"/>
      <c r="CW7" s="609"/>
      <c r="CX7" s="609"/>
      <c r="CY7" s="610"/>
      <c r="CZ7" s="646">
        <v>13.6</v>
      </c>
      <c r="DA7" s="646"/>
      <c r="DB7" s="646"/>
      <c r="DC7" s="646"/>
      <c r="DD7" s="614">
        <v>2223</v>
      </c>
      <c r="DE7" s="609"/>
      <c r="DF7" s="609"/>
      <c r="DG7" s="609"/>
      <c r="DH7" s="609"/>
      <c r="DI7" s="609"/>
      <c r="DJ7" s="609"/>
      <c r="DK7" s="609"/>
      <c r="DL7" s="609"/>
      <c r="DM7" s="609"/>
      <c r="DN7" s="609"/>
      <c r="DO7" s="609"/>
      <c r="DP7" s="610"/>
      <c r="DQ7" s="614">
        <v>828525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10888</v>
      </c>
      <c r="S8" s="609"/>
      <c r="T8" s="609"/>
      <c r="U8" s="609"/>
      <c r="V8" s="609"/>
      <c r="W8" s="609"/>
      <c r="X8" s="609"/>
      <c r="Y8" s="610"/>
      <c r="Z8" s="646">
        <v>0.1</v>
      </c>
      <c r="AA8" s="646"/>
      <c r="AB8" s="646"/>
      <c r="AC8" s="646"/>
      <c r="AD8" s="647">
        <v>10888</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10887</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1448341</v>
      </c>
      <c r="CS8" s="609"/>
      <c r="CT8" s="609"/>
      <c r="CU8" s="609"/>
      <c r="CV8" s="609"/>
      <c r="CW8" s="609"/>
      <c r="CX8" s="609"/>
      <c r="CY8" s="610"/>
      <c r="CZ8" s="646">
        <v>15.6</v>
      </c>
      <c r="DA8" s="646"/>
      <c r="DB8" s="646"/>
      <c r="DC8" s="646"/>
      <c r="DD8" s="614">
        <v>6795</v>
      </c>
      <c r="DE8" s="609"/>
      <c r="DF8" s="609"/>
      <c r="DG8" s="609"/>
      <c r="DH8" s="609"/>
      <c r="DI8" s="609"/>
      <c r="DJ8" s="609"/>
      <c r="DK8" s="609"/>
      <c r="DL8" s="609"/>
      <c r="DM8" s="609"/>
      <c r="DN8" s="609"/>
      <c r="DO8" s="609"/>
      <c r="DP8" s="610"/>
      <c r="DQ8" s="614">
        <v>791425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15899</v>
      </c>
      <c r="S9" s="609"/>
      <c r="T9" s="609"/>
      <c r="U9" s="609"/>
      <c r="V9" s="609"/>
      <c r="W9" s="609"/>
      <c r="X9" s="609"/>
      <c r="Y9" s="610"/>
      <c r="Z9" s="646">
        <v>0.2</v>
      </c>
      <c r="AA9" s="646"/>
      <c r="AB9" s="646"/>
      <c r="AC9" s="646"/>
      <c r="AD9" s="647">
        <v>15899</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336560</v>
      </c>
      <c r="BH9" s="609"/>
      <c r="BI9" s="609"/>
      <c r="BJ9" s="609"/>
      <c r="BK9" s="609"/>
      <c r="BL9" s="609"/>
      <c r="BM9" s="609"/>
      <c r="BN9" s="610"/>
      <c r="BO9" s="646">
        <v>37.700000000000003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1656811</v>
      </c>
      <c r="CS9" s="609"/>
      <c r="CT9" s="609"/>
      <c r="CU9" s="609"/>
      <c r="CV9" s="609"/>
      <c r="CW9" s="609"/>
      <c r="CX9" s="609"/>
      <c r="CY9" s="610"/>
      <c r="CZ9" s="646">
        <v>17.8</v>
      </c>
      <c r="DA9" s="646"/>
      <c r="DB9" s="646"/>
      <c r="DC9" s="646"/>
      <c r="DD9" s="614">
        <v>65616</v>
      </c>
      <c r="DE9" s="609"/>
      <c r="DF9" s="609"/>
      <c r="DG9" s="609"/>
      <c r="DH9" s="609"/>
      <c r="DI9" s="609"/>
      <c r="DJ9" s="609"/>
      <c r="DK9" s="609"/>
      <c r="DL9" s="609"/>
      <c r="DM9" s="609"/>
      <c r="DN9" s="609"/>
      <c r="DO9" s="609"/>
      <c r="DP9" s="610"/>
      <c r="DQ9" s="614">
        <v>905951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20640</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189004</v>
      </c>
      <c r="CS10" s="609"/>
      <c r="CT10" s="609"/>
      <c r="CU10" s="609"/>
      <c r="CV10" s="609"/>
      <c r="CW10" s="609"/>
      <c r="CX10" s="609"/>
      <c r="CY10" s="610"/>
      <c r="CZ10" s="646">
        <v>2</v>
      </c>
      <c r="DA10" s="646"/>
      <c r="DB10" s="646"/>
      <c r="DC10" s="646"/>
      <c r="DD10" s="614">
        <v>49785</v>
      </c>
      <c r="DE10" s="609"/>
      <c r="DF10" s="609"/>
      <c r="DG10" s="609"/>
      <c r="DH10" s="609"/>
      <c r="DI10" s="609"/>
      <c r="DJ10" s="609"/>
      <c r="DK10" s="609"/>
      <c r="DL10" s="609"/>
      <c r="DM10" s="609"/>
      <c r="DN10" s="609"/>
      <c r="DO10" s="609"/>
      <c r="DP10" s="610"/>
      <c r="DQ10" s="614">
        <v>63048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181584</v>
      </c>
      <c r="S11" s="609"/>
      <c r="T11" s="609"/>
      <c r="U11" s="609"/>
      <c r="V11" s="609"/>
      <c r="W11" s="609"/>
      <c r="X11" s="609"/>
      <c r="Y11" s="610"/>
      <c r="Z11" s="611">
        <v>1.9</v>
      </c>
      <c r="AA11" s="612"/>
      <c r="AB11" s="612"/>
      <c r="AC11" s="613"/>
      <c r="AD11" s="614">
        <v>181584</v>
      </c>
      <c r="AE11" s="609"/>
      <c r="AF11" s="609"/>
      <c r="AG11" s="609"/>
      <c r="AH11" s="609"/>
      <c r="AI11" s="609"/>
      <c r="AJ11" s="609"/>
      <c r="AK11" s="610"/>
      <c r="AL11" s="611">
        <v>4.5999999999999996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12117</v>
      </c>
      <c r="BH11" s="609"/>
      <c r="BI11" s="609"/>
      <c r="BJ11" s="609"/>
      <c r="BK11" s="609"/>
      <c r="BL11" s="609"/>
      <c r="BM11" s="609"/>
      <c r="BN11" s="610"/>
      <c r="BO11" s="646">
        <v>1.4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631124</v>
      </c>
      <c r="CS11" s="609"/>
      <c r="CT11" s="609"/>
      <c r="CU11" s="609"/>
      <c r="CV11" s="609"/>
      <c r="CW11" s="609"/>
      <c r="CX11" s="609"/>
      <c r="CY11" s="610"/>
      <c r="CZ11" s="646">
        <v>6.8</v>
      </c>
      <c r="DA11" s="646"/>
      <c r="DB11" s="646"/>
      <c r="DC11" s="646"/>
      <c r="DD11" s="614">
        <v>380221</v>
      </c>
      <c r="DE11" s="609"/>
      <c r="DF11" s="609"/>
      <c r="DG11" s="609"/>
      <c r="DH11" s="609"/>
      <c r="DI11" s="609"/>
      <c r="DJ11" s="609"/>
      <c r="DK11" s="609"/>
      <c r="DL11" s="609"/>
      <c r="DM11" s="609"/>
      <c r="DN11" s="609"/>
      <c r="DO11" s="609"/>
      <c r="DP11" s="610"/>
      <c r="DQ11" s="614">
        <v>196648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387964</v>
      </c>
      <c r="BH12" s="609"/>
      <c r="BI12" s="609"/>
      <c r="BJ12" s="609"/>
      <c r="BK12" s="609"/>
      <c r="BL12" s="609"/>
      <c r="BM12" s="609"/>
      <c r="BN12" s="610"/>
      <c r="BO12" s="646">
        <v>43.5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209009</v>
      </c>
      <c r="CS12" s="609"/>
      <c r="CT12" s="609"/>
      <c r="CU12" s="609"/>
      <c r="CV12" s="609"/>
      <c r="CW12" s="609"/>
      <c r="CX12" s="609"/>
      <c r="CY12" s="610"/>
      <c r="CZ12" s="646">
        <v>2.2000000000000002</v>
      </c>
      <c r="DA12" s="646"/>
      <c r="DB12" s="646"/>
      <c r="DC12" s="646"/>
      <c r="DD12" s="614" t="s">
        <v>122</v>
      </c>
      <c r="DE12" s="609"/>
      <c r="DF12" s="609"/>
      <c r="DG12" s="609"/>
      <c r="DH12" s="609"/>
      <c r="DI12" s="609"/>
      <c r="DJ12" s="609"/>
      <c r="DK12" s="609"/>
      <c r="DL12" s="609"/>
      <c r="DM12" s="609"/>
      <c r="DN12" s="609"/>
      <c r="DO12" s="609"/>
      <c r="DP12" s="610"/>
      <c r="DQ12" s="614">
        <v>41551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216</v>
      </c>
      <c r="S13" s="609"/>
      <c r="T13" s="609"/>
      <c r="U13" s="609"/>
      <c r="V13" s="609"/>
      <c r="W13" s="609"/>
      <c r="X13" s="609"/>
      <c r="Y13" s="610"/>
      <c r="Z13" s="646">
        <v>0</v>
      </c>
      <c r="AA13" s="646"/>
      <c r="AB13" s="646"/>
      <c r="AC13" s="646"/>
      <c r="AD13" s="647">
        <v>216</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347729</v>
      </c>
      <c r="BH13" s="609"/>
      <c r="BI13" s="609"/>
      <c r="BJ13" s="609"/>
      <c r="BK13" s="609"/>
      <c r="BL13" s="609"/>
      <c r="BM13" s="609"/>
      <c r="BN13" s="610"/>
      <c r="BO13" s="646">
        <v>38.9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869038</v>
      </c>
      <c r="CS13" s="609"/>
      <c r="CT13" s="609"/>
      <c r="CU13" s="609"/>
      <c r="CV13" s="609"/>
      <c r="CW13" s="609"/>
      <c r="CX13" s="609"/>
      <c r="CY13" s="610"/>
      <c r="CZ13" s="646">
        <v>9.3000000000000007</v>
      </c>
      <c r="DA13" s="646"/>
      <c r="DB13" s="646"/>
      <c r="DC13" s="646"/>
      <c r="DD13" s="614">
        <v>657333</v>
      </c>
      <c r="DE13" s="609"/>
      <c r="DF13" s="609"/>
      <c r="DG13" s="609"/>
      <c r="DH13" s="609"/>
      <c r="DI13" s="609"/>
      <c r="DJ13" s="609"/>
      <c r="DK13" s="609"/>
      <c r="DL13" s="609"/>
      <c r="DM13" s="609"/>
      <c r="DN13" s="609"/>
      <c r="DO13" s="609"/>
      <c r="DP13" s="610"/>
      <c r="DQ13" s="614">
        <v>231504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42926</v>
      </c>
      <c r="BH14" s="609"/>
      <c r="BI14" s="609"/>
      <c r="BJ14" s="609"/>
      <c r="BK14" s="609"/>
      <c r="BL14" s="609"/>
      <c r="BM14" s="609"/>
      <c r="BN14" s="610"/>
      <c r="BO14" s="646">
        <v>4.8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614946</v>
      </c>
      <c r="CS14" s="609"/>
      <c r="CT14" s="609"/>
      <c r="CU14" s="609"/>
      <c r="CV14" s="609"/>
      <c r="CW14" s="609"/>
      <c r="CX14" s="609"/>
      <c r="CY14" s="610"/>
      <c r="CZ14" s="646">
        <v>6.6</v>
      </c>
      <c r="DA14" s="646"/>
      <c r="DB14" s="646"/>
      <c r="DC14" s="646"/>
      <c r="DD14" s="614">
        <v>285501</v>
      </c>
      <c r="DE14" s="609"/>
      <c r="DF14" s="609"/>
      <c r="DG14" s="609"/>
      <c r="DH14" s="609"/>
      <c r="DI14" s="609"/>
      <c r="DJ14" s="609"/>
      <c r="DK14" s="609"/>
      <c r="DL14" s="609"/>
      <c r="DM14" s="609"/>
      <c r="DN14" s="609"/>
      <c r="DO14" s="609"/>
      <c r="DP14" s="610"/>
      <c r="DQ14" s="614">
        <v>243193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23325</v>
      </c>
      <c r="S15" s="609"/>
      <c r="T15" s="609"/>
      <c r="U15" s="609"/>
      <c r="V15" s="609"/>
      <c r="W15" s="609"/>
      <c r="X15" s="609"/>
      <c r="Y15" s="610"/>
      <c r="Z15" s="646">
        <v>0.2</v>
      </c>
      <c r="AA15" s="646"/>
      <c r="AB15" s="646"/>
      <c r="AC15" s="646"/>
      <c r="AD15" s="647">
        <v>23325</v>
      </c>
      <c r="AE15" s="647"/>
      <c r="AF15" s="647"/>
      <c r="AG15" s="647"/>
      <c r="AH15" s="647"/>
      <c r="AI15" s="647"/>
      <c r="AJ15" s="647"/>
      <c r="AK15" s="647"/>
      <c r="AL15" s="611">
        <v>0.6</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81782</v>
      </c>
      <c r="BH15" s="609"/>
      <c r="BI15" s="609"/>
      <c r="BJ15" s="609"/>
      <c r="BK15" s="609"/>
      <c r="BL15" s="609"/>
      <c r="BM15" s="609"/>
      <c r="BN15" s="610"/>
      <c r="BO15" s="646">
        <v>9.1999999999999993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1526040</v>
      </c>
      <c r="CS15" s="609"/>
      <c r="CT15" s="609"/>
      <c r="CU15" s="609"/>
      <c r="CV15" s="609"/>
      <c r="CW15" s="609"/>
      <c r="CX15" s="609"/>
      <c r="CY15" s="610"/>
      <c r="CZ15" s="646">
        <v>16.399999999999999</v>
      </c>
      <c r="DA15" s="646"/>
      <c r="DB15" s="646"/>
      <c r="DC15" s="646"/>
      <c r="DD15" s="614">
        <v>916621</v>
      </c>
      <c r="DE15" s="609"/>
      <c r="DF15" s="609"/>
      <c r="DG15" s="609"/>
      <c r="DH15" s="609"/>
      <c r="DI15" s="609"/>
      <c r="DJ15" s="609"/>
      <c r="DK15" s="609"/>
      <c r="DL15" s="609"/>
      <c r="DM15" s="609"/>
      <c r="DN15" s="609"/>
      <c r="DO15" s="609"/>
      <c r="DP15" s="610"/>
      <c r="DQ15" s="614">
        <v>368055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38954</v>
      </c>
      <c r="S16" s="609"/>
      <c r="T16" s="609"/>
      <c r="U16" s="609"/>
      <c r="V16" s="609"/>
      <c r="W16" s="609"/>
      <c r="X16" s="609"/>
      <c r="Y16" s="610"/>
      <c r="Z16" s="646">
        <v>0.4</v>
      </c>
      <c r="AA16" s="646"/>
      <c r="AB16" s="646"/>
      <c r="AC16" s="646"/>
      <c r="AD16" s="647">
        <v>38954</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12066</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12066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29279</v>
      </c>
      <c r="S17" s="609"/>
      <c r="T17" s="609"/>
      <c r="U17" s="609"/>
      <c r="V17" s="609"/>
      <c r="W17" s="609"/>
      <c r="X17" s="609"/>
      <c r="Y17" s="610"/>
      <c r="Z17" s="646">
        <v>0.3</v>
      </c>
      <c r="AA17" s="646"/>
      <c r="AB17" s="646"/>
      <c r="AC17" s="646"/>
      <c r="AD17" s="647">
        <v>29279</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739395</v>
      </c>
      <c r="CS17" s="609"/>
      <c r="CT17" s="609"/>
      <c r="CU17" s="609"/>
      <c r="CV17" s="609"/>
      <c r="CW17" s="609"/>
      <c r="CX17" s="609"/>
      <c r="CY17" s="610"/>
      <c r="CZ17" s="646">
        <v>7.9</v>
      </c>
      <c r="DA17" s="646"/>
      <c r="DB17" s="646"/>
      <c r="DC17" s="646"/>
      <c r="DD17" s="614" t="s">
        <v>122</v>
      </c>
      <c r="DE17" s="609"/>
      <c r="DF17" s="609"/>
      <c r="DG17" s="609"/>
      <c r="DH17" s="609"/>
      <c r="DI17" s="609"/>
      <c r="DJ17" s="609"/>
      <c r="DK17" s="609"/>
      <c r="DL17" s="609"/>
      <c r="DM17" s="609"/>
      <c r="DN17" s="609"/>
      <c r="DO17" s="609"/>
      <c r="DP17" s="610"/>
      <c r="DQ17" s="614">
        <v>720439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1321</v>
      </c>
      <c r="S18" s="609"/>
      <c r="T18" s="609"/>
      <c r="U18" s="609"/>
      <c r="V18" s="609"/>
      <c r="W18" s="609"/>
      <c r="X18" s="609"/>
      <c r="Y18" s="610"/>
      <c r="Z18" s="646">
        <v>0</v>
      </c>
      <c r="AA18" s="646"/>
      <c r="AB18" s="646"/>
      <c r="AC18" s="646"/>
      <c r="AD18" s="647">
        <v>1321</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75000</v>
      </c>
      <c r="CS18" s="609"/>
      <c r="CT18" s="609"/>
      <c r="CU18" s="609"/>
      <c r="CV18" s="609"/>
      <c r="CW18" s="609"/>
      <c r="CX18" s="609"/>
      <c r="CY18" s="610"/>
      <c r="CZ18" s="646">
        <v>0.8</v>
      </c>
      <c r="DA18" s="646"/>
      <c r="DB18" s="646"/>
      <c r="DC18" s="646"/>
      <c r="DD18" s="614" t="s">
        <v>122</v>
      </c>
      <c r="DE18" s="609"/>
      <c r="DF18" s="609"/>
      <c r="DG18" s="609"/>
      <c r="DH18" s="609"/>
      <c r="DI18" s="609"/>
      <c r="DJ18" s="609"/>
      <c r="DK18" s="609"/>
      <c r="DL18" s="609"/>
      <c r="DM18" s="609"/>
      <c r="DN18" s="609"/>
      <c r="DO18" s="609"/>
      <c r="DP18" s="610"/>
      <c r="DQ18" s="614">
        <v>20000</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27958</v>
      </c>
      <c r="S19" s="609"/>
      <c r="T19" s="609"/>
      <c r="U19" s="609"/>
      <c r="V19" s="609"/>
      <c r="W19" s="609"/>
      <c r="X19" s="609"/>
      <c r="Y19" s="610"/>
      <c r="Z19" s="646">
        <v>0.3</v>
      </c>
      <c r="AA19" s="646"/>
      <c r="AB19" s="646"/>
      <c r="AC19" s="646"/>
      <c r="AD19" s="647">
        <v>27958</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9312675</v>
      </c>
      <c r="CS20" s="609"/>
      <c r="CT20" s="609"/>
      <c r="CU20" s="609"/>
      <c r="CV20" s="609"/>
      <c r="CW20" s="609"/>
      <c r="CX20" s="609"/>
      <c r="CY20" s="610"/>
      <c r="CZ20" s="646">
        <v>100</v>
      </c>
      <c r="DA20" s="646"/>
      <c r="DB20" s="646"/>
      <c r="DC20" s="646"/>
      <c r="DD20" s="614">
        <v>2364095</v>
      </c>
      <c r="DE20" s="609"/>
      <c r="DF20" s="609"/>
      <c r="DG20" s="609"/>
      <c r="DH20" s="609"/>
      <c r="DI20" s="609"/>
      <c r="DJ20" s="609"/>
      <c r="DK20" s="609"/>
      <c r="DL20" s="609"/>
      <c r="DM20" s="609"/>
      <c r="DN20" s="609"/>
      <c r="DO20" s="609"/>
      <c r="DP20" s="610"/>
      <c r="DQ20" s="614">
        <v>4495239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2987316</v>
      </c>
      <c r="S21" s="609"/>
      <c r="T21" s="609"/>
      <c r="U21" s="609"/>
      <c r="V21" s="609"/>
      <c r="W21" s="609"/>
      <c r="X21" s="609"/>
      <c r="Y21" s="610"/>
      <c r="Z21" s="646">
        <v>31.2</v>
      </c>
      <c r="AA21" s="646"/>
      <c r="AB21" s="646"/>
      <c r="AC21" s="646"/>
      <c r="AD21" s="647">
        <v>2688518</v>
      </c>
      <c r="AE21" s="647"/>
      <c r="AF21" s="647"/>
      <c r="AG21" s="647"/>
      <c r="AH21" s="647"/>
      <c r="AI21" s="647"/>
      <c r="AJ21" s="647"/>
      <c r="AK21" s="647"/>
      <c r="AL21" s="611">
        <v>67.8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2688518</v>
      </c>
      <c r="S22" s="609"/>
      <c r="T22" s="609"/>
      <c r="U22" s="609"/>
      <c r="V22" s="609"/>
      <c r="W22" s="609"/>
      <c r="X22" s="609"/>
      <c r="Y22" s="610"/>
      <c r="Z22" s="646">
        <v>28.1</v>
      </c>
      <c r="AA22" s="646"/>
      <c r="AB22" s="646"/>
      <c r="AC22" s="646"/>
      <c r="AD22" s="647">
        <v>2688518</v>
      </c>
      <c r="AE22" s="647"/>
      <c r="AF22" s="647"/>
      <c r="AG22" s="647"/>
      <c r="AH22" s="647"/>
      <c r="AI22" s="647"/>
      <c r="AJ22" s="647"/>
      <c r="AK22" s="647"/>
      <c r="AL22" s="611">
        <v>67.8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298798</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2717831</v>
      </c>
      <c r="CS24" s="664"/>
      <c r="CT24" s="664"/>
      <c r="CU24" s="664"/>
      <c r="CV24" s="664"/>
      <c r="CW24" s="664"/>
      <c r="CX24" s="664"/>
      <c r="CY24" s="689"/>
      <c r="CZ24" s="690">
        <v>29.2</v>
      </c>
      <c r="DA24" s="672"/>
      <c r="DB24" s="672"/>
      <c r="DC24" s="692"/>
      <c r="DD24" s="688">
        <v>2159905</v>
      </c>
      <c r="DE24" s="664"/>
      <c r="DF24" s="664"/>
      <c r="DG24" s="664"/>
      <c r="DH24" s="664"/>
      <c r="DI24" s="664"/>
      <c r="DJ24" s="664"/>
      <c r="DK24" s="689"/>
      <c r="DL24" s="688">
        <v>2056739</v>
      </c>
      <c r="DM24" s="664"/>
      <c r="DN24" s="664"/>
      <c r="DO24" s="664"/>
      <c r="DP24" s="664"/>
      <c r="DQ24" s="664"/>
      <c r="DR24" s="664"/>
      <c r="DS24" s="664"/>
      <c r="DT24" s="664"/>
      <c r="DU24" s="664"/>
      <c r="DV24" s="689"/>
      <c r="DW24" s="690">
        <v>51.8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4255623</v>
      </c>
      <c r="S25" s="609"/>
      <c r="T25" s="609"/>
      <c r="U25" s="609"/>
      <c r="V25" s="609"/>
      <c r="W25" s="609"/>
      <c r="X25" s="609"/>
      <c r="Y25" s="610"/>
      <c r="Z25" s="646">
        <v>44.5</v>
      </c>
      <c r="AA25" s="646"/>
      <c r="AB25" s="646"/>
      <c r="AC25" s="646"/>
      <c r="AD25" s="647">
        <v>3956825</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1437816</v>
      </c>
      <c r="CS25" s="621"/>
      <c r="CT25" s="621"/>
      <c r="CU25" s="621"/>
      <c r="CV25" s="621"/>
      <c r="CW25" s="621"/>
      <c r="CX25" s="621"/>
      <c r="CY25" s="622"/>
      <c r="CZ25" s="611">
        <v>15.4</v>
      </c>
      <c r="DA25" s="623"/>
      <c r="DB25" s="623"/>
      <c r="DC25" s="624"/>
      <c r="DD25" s="614">
        <v>1228676</v>
      </c>
      <c r="DE25" s="621"/>
      <c r="DF25" s="621"/>
      <c r="DG25" s="621"/>
      <c r="DH25" s="621"/>
      <c r="DI25" s="621"/>
      <c r="DJ25" s="621"/>
      <c r="DK25" s="622"/>
      <c r="DL25" s="614">
        <v>1221413</v>
      </c>
      <c r="DM25" s="621"/>
      <c r="DN25" s="621"/>
      <c r="DO25" s="621"/>
      <c r="DP25" s="621"/>
      <c r="DQ25" s="621"/>
      <c r="DR25" s="621"/>
      <c r="DS25" s="621"/>
      <c r="DT25" s="621"/>
      <c r="DU25" s="621"/>
      <c r="DV25" s="622"/>
      <c r="DW25" s="611">
        <v>30.7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3131</v>
      </c>
      <c r="S26" s="609"/>
      <c r="T26" s="609"/>
      <c r="U26" s="609"/>
      <c r="V26" s="609"/>
      <c r="W26" s="609"/>
      <c r="X26" s="609"/>
      <c r="Y26" s="610"/>
      <c r="Z26" s="646">
        <v>0</v>
      </c>
      <c r="AA26" s="646"/>
      <c r="AB26" s="646"/>
      <c r="AC26" s="646"/>
      <c r="AD26" s="647">
        <v>3131</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830291</v>
      </c>
      <c r="CS26" s="609"/>
      <c r="CT26" s="609"/>
      <c r="CU26" s="609"/>
      <c r="CV26" s="609"/>
      <c r="CW26" s="609"/>
      <c r="CX26" s="609"/>
      <c r="CY26" s="610"/>
      <c r="CZ26" s="611">
        <v>8.9</v>
      </c>
      <c r="DA26" s="623"/>
      <c r="DB26" s="623"/>
      <c r="DC26" s="624"/>
      <c r="DD26" s="614">
        <v>707552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851</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892876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540620</v>
      </c>
      <c r="CS27" s="621"/>
      <c r="CT27" s="621"/>
      <c r="CU27" s="621"/>
      <c r="CV27" s="621"/>
      <c r="CW27" s="621"/>
      <c r="CX27" s="621"/>
      <c r="CY27" s="622"/>
      <c r="CZ27" s="611">
        <v>5.8</v>
      </c>
      <c r="DA27" s="623"/>
      <c r="DB27" s="623"/>
      <c r="DC27" s="624"/>
      <c r="DD27" s="614">
        <v>210790</v>
      </c>
      <c r="DE27" s="621"/>
      <c r="DF27" s="621"/>
      <c r="DG27" s="621"/>
      <c r="DH27" s="621"/>
      <c r="DI27" s="621"/>
      <c r="DJ27" s="621"/>
      <c r="DK27" s="622"/>
      <c r="DL27" s="614">
        <v>114887</v>
      </c>
      <c r="DM27" s="621"/>
      <c r="DN27" s="621"/>
      <c r="DO27" s="621"/>
      <c r="DP27" s="621"/>
      <c r="DQ27" s="621"/>
      <c r="DR27" s="621"/>
      <c r="DS27" s="621"/>
      <c r="DT27" s="621"/>
      <c r="DU27" s="621"/>
      <c r="DV27" s="622"/>
      <c r="DW27" s="611">
        <v>2.9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154743</v>
      </c>
      <c r="S28" s="609"/>
      <c r="T28" s="609"/>
      <c r="U28" s="609"/>
      <c r="V28" s="609"/>
      <c r="W28" s="609"/>
      <c r="X28" s="609"/>
      <c r="Y28" s="610"/>
      <c r="Z28" s="646">
        <v>1.6</v>
      </c>
      <c r="AA28" s="646"/>
      <c r="AB28" s="646"/>
      <c r="AC28" s="646"/>
      <c r="AD28" s="647">
        <v>934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739395</v>
      </c>
      <c r="CS28" s="609"/>
      <c r="CT28" s="609"/>
      <c r="CU28" s="609"/>
      <c r="CV28" s="609"/>
      <c r="CW28" s="609"/>
      <c r="CX28" s="609"/>
      <c r="CY28" s="610"/>
      <c r="CZ28" s="611">
        <v>7.9</v>
      </c>
      <c r="DA28" s="623"/>
      <c r="DB28" s="623"/>
      <c r="DC28" s="624"/>
      <c r="DD28" s="614">
        <v>720439</v>
      </c>
      <c r="DE28" s="609"/>
      <c r="DF28" s="609"/>
      <c r="DG28" s="609"/>
      <c r="DH28" s="609"/>
      <c r="DI28" s="609"/>
      <c r="DJ28" s="609"/>
      <c r="DK28" s="610"/>
      <c r="DL28" s="614">
        <v>720439</v>
      </c>
      <c r="DM28" s="609"/>
      <c r="DN28" s="609"/>
      <c r="DO28" s="609"/>
      <c r="DP28" s="609"/>
      <c r="DQ28" s="609"/>
      <c r="DR28" s="609"/>
      <c r="DS28" s="609"/>
      <c r="DT28" s="609"/>
      <c r="DU28" s="609"/>
      <c r="DV28" s="610"/>
      <c r="DW28" s="611">
        <v>18.100000000000001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26907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739395</v>
      </c>
      <c r="CS29" s="621"/>
      <c r="CT29" s="621"/>
      <c r="CU29" s="621"/>
      <c r="CV29" s="621"/>
      <c r="CW29" s="621"/>
      <c r="CX29" s="621"/>
      <c r="CY29" s="622"/>
      <c r="CZ29" s="611">
        <v>7.9</v>
      </c>
      <c r="DA29" s="623"/>
      <c r="DB29" s="623"/>
      <c r="DC29" s="624"/>
      <c r="DD29" s="614">
        <v>720439</v>
      </c>
      <c r="DE29" s="621"/>
      <c r="DF29" s="621"/>
      <c r="DG29" s="621"/>
      <c r="DH29" s="621"/>
      <c r="DI29" s="621"/>
      <c r="DJ29" s="621"/>
      <c r="DK29" s="622"/>
      <c r="DL29" s="614">
        <v>720439</v>
      </c>
      <c r="DM29" s="621"/>
      <c r="DN29" s="621"/>
      <c r="DO29" s="621"/>
      <c r="DP29" s="621"/>
      <c r="DQ29" s="621"/>
      <c r="DR29" s="621"/>
      <c r="DS29" s="621"/>
      <c r="DT29" s="621"/>
      <c r="DU29" s="621"/>
      <c r="DV29" s="622"/>
      <c r="DW29" s="611">
        <v>18.100000000000001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844603</v>
      </c>
      <c r="S30" s="609"/>
      <c r="T30" s="609"/>
      <c r="U30" s="609"/>
      <c r="V30" s="609"/>
      <c r="W30" s="609"/>
      <c r="X30" s="609"/>
      <c r="Y30" s="610"/>
      <c r="Z30" s="646">
        <v>8.8000000000000007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716195</v>
      </c>
      <c r="CS30" s="609"/>
      <c r="CT30" s="609"/>
      <c r="CU30" s="609"/>
      <c r="CV30" s="609"/>
      <c r="CW30" s="609"/>
      <c r="CX30" s="609"/>
      <c r="CY30" s="610"/>
      <c r="CZ30" s="611">
        <v>7.7</v>
      </c>
      <c r="DA30" s="623"/>
      <c r="DB30" s="623"/>
      <c r="DC30" s="624"/>
      <c r="DD30" s="614">
        <v>697239</v>
      </c>
      <c r="DE30" s="609"/>
      <c r="DF30" s="609"/>
      <c r="DG30" s="609"/>
      <c r="DH30" s="609"/>
      <c r="DI30" s="609"/>
      <c r="DJ30" s="609"/>
      <c r="DK30" s="610"/>
      <c r="DL30" s="614">
        <v>697239</v>
      </c>
      <c r="DM30" s="609"/>
      <c r="DN30" s="609"/>
      <c r="DO30" s="609"/>
      <c r="DP30" s="609"/>
      <c r="DQ30" s="609"/>
      <c r="DR30" s="609"/>
      <c r="DS30" s="609"/>
      <c r="DT30" s="609"/>
      <c r="DU30" s="609"/>
      <c r="DV30" s="610"/>
      <c r="DW30" s="611">
        <v>17.5</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98.2</v>
      </c>
      <c r="BN31" s="671"/>
      <c r="BO31" s="671"/>
      <c r="BP31" s="671"/>
      <c r="BQ31" s="673"/>
      <c r="BR31" s="670">
        <v>99.4</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23200</v>
      </c>
      <c r="CS31" s="621"/>
      <c r="CT31" s="621"/>
      <c r="CU31" s="621"/>
      <c r="CV31" s="621"/>
      <c r="CW31" s="621"/>
      <c r="CX31" s="621"/>
      <c r="CY31" s="622"/>
      <c r="CZ31" s="611">
        <v>0.2</v>
      </c>
      <c r="DA31" s="623"/>
      <c r="DB31" s="623"/>
      <c r="DC31" s="624"/>
      <c r="DD31" s="614">
        <v>23200</v>
      </c>
      <c r="DE31" s="621"/>
      <c r="DF31" s="621"/>
      <c r="DG31" s="621"/>
      <c r="DH31" s="621"/>
      <c r="DI31" s="621"/>
      <c r="DJ31" s="621"/>
      <c r="DK31" s="622"/>
      <c r="DL31" s="614">
        <v>23200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3079868</v>
      </c>
      <c r="S32" s="609"/>
      <c r="T32" s="609"/>
      <c r="U32" s="609"/>
      <c r="V32" s="609"/>
      <c r="W32" s="609"/>
      <c r="X32" s="609"/>
      <c r="Y32" s="610"/>
      <c r="Z32" s="646">
        <v>32.200000000000003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97.8</v>
      </c>
      <c r="BN32" s="621"/>
      <c r="BO32" s="621"/>
      <c r="BP32" s="621"/>
      <c r="BQ32" s="644"/>
      <c r="BR32" s="679">
        <v>99.4</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14493</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99.2</v>
      </c>
      <c r="BH33" s="593"/>
      <c r="BI33" s="593"/>
      <c r="BJ33" s="593"/>
      <c r="BK33" s="593"/>
      <c r="BL33" s="593"/>
      <c r="BM33" s="639">
        <v>98</v>
      </c>
      <c r="BN33" s="593"/>
      <c r="BO33" s="593"/>
      <c r="BP33" s="593"/>
      <c r="BQ33" s="656"/>
      <c r="BR33" s="669">
        <v>99.2</v>
      </c>
      <c r="BS33" s="593"/>
      <c r="BT33" s="593"/>
      <c r="BU33" s="593"/>
      <c r="BV33" s="593"/>
      <c r="BW33" s="593"/>
      <c r="BX33" s="639">
        <v>97.8</v>
      </c>
      <c r="BY33" s="593"/>
      <c r="BZ33" s="593"/>
      <c r="CA33" s="593"/>
      <c r="CB33" s="656"/>
      <c r="CD33" s="605" t="s">
        <v>307</v>
      </c>
      <c r="CE33" s="606"/>
      <c r="CF33" s="606"/>
      <c r="CG33" s="606"/>
      <c r="CH33" s="606"/>
      <c r="CI33" s="606"/>
      <c r="CJ33" s="606"/>
      <c r="CK33" s="606"/>
      <c r="CL33" s="606"/>
      <c r="CM33" s="606"/>
      <c r="CN33" s="606"/>
      <c r="CO33" s="606"/>
      <c r="CP33" s="606"/>
      <c r="CQ33" s="607"/>
      <c r="CR33" s="608">
        <v>4218683</v>
      </c>
      <c r="CS33" s="621"/>
      <c r="CT33" s="621"/>
      <c r="CU33" s="621"/>
      <c r="CV33" s="621"/>
      <c r="CW33" s="621"/>
      <c r="CX33" s="621"/>
      <c r="CY33" s="622"/>
      <c r="CZ33" s="611">
        <v>45.3</v>
      </c>
      <c r="DA33" s="623"/>
      <c r="DB33" s="623"/>
      <c r="DC33" s="624"/>
      <c r="DD33" s="614">
        <v>2001992</v>
      </c>
      <c r="DE33" s="621"/>
      <c r="DF33" s="621"/>
      <c r="DG33" s="621"/>
      <c r="DH33" s="621"/>
      <c r="DI33" s="621"/>
      <c r="DJ33" s="621"/>
      <c r="DK33" s="622"/>
      <c r="DL33" s="614">
        <v>1564312</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4540</v>
      </c>
      <c r="S34" s="609"/>
      <c r="T34" s="609"/>
      <c r="U34" s="609"/>
      <c r="V34" s="609"/>
      <c r="W34" s="609"/>
      <c r="X34" s="609"/>
      <c r="Y34" s="610"/>
      <c r="Z34" s="646">
        <v>0</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1975021</v>
      </c>
      <c r="CS34" s="609"/>
      <c r="CT34" s="609"/>
      <c r="CU34" s="609"/>
      <c r="CV34" s="609"/>
      <c r="CW34" s="609"/>
      <c r="CX34" s="609"/>
      <c r="CY34" s="610"/>
      <c r="CZ34" s="611">
        <v>21.2</v>
      </c>
      <c r="DA34" s="623"/>
      <c r="DB34" s="623"/>
      <c r="DC34" s="624"/>
      <c r="DD34" s="614">
        <v>832985</v>
      </c>
      <c r="DE34" s="609"/>
      <c r="DF34" s="609"/>
      <c r="DG34" s="609"/>
      <c r="DH34" s="609"/>
      <c r="DI34" s="609"/>
      <c r="DJ34" s="609"/>
      <c r="DK34" s="610"/>
      <c r="DL34" s="614">
        <v>714075</v>
      </c>
      <c r="DM34" s="609"/>
      <c r="DN34" s="609"/>
      <c r="DO34" s="609"/>
      <c r="DP34" s="609"/>
      <c r="DQ34" s="609"/>
      <c r="DR34" s="609"/>
      <c r="DS34" s="609"/>
      <c r="DT34" s="609"/>
      <c r="DU34" s="609"/>
      <c r="DV34" s="610"/>
      <c r="DW34" s="611">
        <v>18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262850</v>
      </c>
      <c r="S35" s="609"/>
      <c r="T35" s="609"/>
      <c r="U35" s="609"/>
      <c r="V35" s="609"/>
      <c r="W35" s="609"/>
      <c r="X35" s="609"/>
      <c r="Y35" s="610"/>
      <c r="Z35" s="646">
        <v>2.7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346084</v>
      </c>
      <c r="CS35" s="621"/>
      <c r="CT35" s="621"/>
      <c r="CU35" s="621"/>
      <c r="CV35" s="621"/>
      <c r="CW35" s="621"/>
      <c r="CX35" s="621"/>
      <c r="CY35" s="622"/>
      <c r="CZ35" s="611">
        <v>3.7</v>
      </c>
      <c r="DA35" s="623"/>
      <c r="DB35" s="623"/>
      <c r="DC35" s="624"/>
      <c r="DD35" s="614">
        <v>167511</v>
      </c>
      <c r="DE35" s="621"/>
      <c r="DF35" s="621"/>
      <c r="DG35" s="621"/>
      <c r="DH35" s="621"/>
      <c r="DI35" s="621"/>
      <c r="DJ35" s="621"/>
      <c r="DK35" s="622"/>
      <c r="DL35" s="614">
        <v>167511</v>
      </c>
      <c r="DM35" s="621"/>
      <c r="DN35" s="621"/>
      <c r="DO35" s="621"/>
      <c r="DP35" s="621"/>
      <c r="DQ35" s="621"/>
      <c r="DR35" s="621"/>
      <c r="DS35" s="621"/>
      <c r="DT35" s="621"/>
      <c r="DU35" s="621"/>
      <c r="DV35" s="622"/>
      <c r="DW35" s="611">
        <v>4.2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336376</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1287437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25164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1295960</v>
      </c>
      <c r="CS36" s="609"/>
      <c r="CT36" s="609"/>
      <c r="CU36" s="609"/>
      <c r="CV36" s="609"/>
      <c r="CW36" s="609"/>
      <c r="CX36" s="609"/>
      <c r="CY36" s="610"/>
      <c r="CZ36" s="611">
        <v>13.9</v>
      </c>
      <c r="DA36" s="623"/>
      <c r="DB36" s="623"/>
      <c r="DC36" s="624"/>
      <c r="DD36" s="614">
        <v>636371</v>
      </c>
      <c r="DE36" s="609"/>
      <c r="DF36" s="609"/>
      <c r="DG36" s="609"/>
      <c r="DH36" s="609"/>
      <c r="DI36" s="609"/>
      <c r="DJ36" s="609"/>
      <c r="DK36" s="610"/>
      <c r="DL36" s="614">
        <v>508053</v>
      </c>
      <c r="DM36" s="609"/>
      <c r="DN36" s="609"/>
      <c r="DO36" s="609"/>
      <c r="DP36" s="609"/>
      <c r="DQ36" s="609"/>
      <c r="DR36" s="609"/>
      <c r="DS36" s="609"/>
      <c r="DT36" s="609"/>
      <c r="DU36" s="609"/>
      <c r="DV36" s="610"/>
      <c r="DW36" s="611">
        <v>12.8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170119</v>
      </c>
      <c r="S37" s="609"/>
      <c r="T37" s="609"/>
      <c r="U37" s="609"/>
      <c r="V37" s="609"/>
      <c r="W37" s="609"/>
      <c r="X37" s="609"/>
      <c r="Y37" s="610"/>
      <c r="Z37" s="646">
        <v>1.8</v>
      </c>
      <c r="AA37" s="646"/>
      <c r="AB37" s="646"/>
      <c r="AC37" s="646"/>
      <c r="AD37" s="647">
        <v>4002</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724058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14191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92108</v>
      </c>
      <c r="CS37" s="621"/>
      <c r="CT37" s="621"/>
      <c r="CU37" s="621"/>
      <c r="CV37" s="621"/>
      <c r="CW37" s="621"/>
      <c r="CX37" s="621"/>
      <c r="CY37" s="622"/>
      <c r="CZ37" s="611">
        <v>1</v>
      </c>
      <c r="DA37" s="623"/>
      <c r="DB37" s="623"/>
      <c r="DC37" s="624"/>
      <c r="DD37" s="614">
        <v>41296</v>
      </c>
      <c r="DE37" s="621"/>
      <c r="DF37" s="621"/>
      <c r="DG37" s="621"/>
      <c r="DH37" s="621"/>
      <c r="DI37" s="621"/>
      <c r="DJ37" s="621"/>
      <c r="DK37" s="622"/>
      <c r="DL37" s="614">
        <v>32141</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415826</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75000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416912</v>
      </c>
      <c r="CS38" s="609"/>
      <c r="CT38" s="609"/>
      <c r="CU38" s="609"/>
      <c r="CV38" s="609"/>
      <c r="CW38" s="609"/>
      <c r="CX38" s="609"/>
      <c r="CY38" s="610"/>
      <c r="CZ38" s="611">
        <v>4.5</v>
      </c>
      <c r="DA38" s="623"/>
      <c r="DB38" s="623"/>
      <c r="DC38" s="624"/>
      <c r="DD38" s="614">
        <v>206619</v>
      </c>
      <c r="DE38" s="609"/>
      <c r="DF38" s="609"/>
      <c r="DG38" s="609"/>
      <c r="DH38" s="609"/>
      <c r="DI38" s="609"/>
      <c r="DJ38" s="609"/>
      <c r="DK38" s="610"/>
      <c r="DL38" s="614">
        <v>174673</v>
      </c>
      <c r="DM38" s="609"/>
      <c r="DN38" s="609"/>
      <c r="DO38" s="609"/>
      <c r="DP38" s="609"/>
      <c r="DQ38" s="609"/>
      <c r="DR38" s="609"/>
      <c r="DS38" s="609"/>
      <c r="DT38" s="609"/>
      <c r="DU38" s="609"/>
      <c r="DV38" s="610"/>
      <c r="DW38" s="611">
        <v>4.4000000000000004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43251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20000</v>
      </c>
      <c r="CS39" s="621"/>
      <c r="CT39" s="621"/>
      <c r="CU39" s="621"/>
      <c r="CV39" s="621"/>
      <c r="CW39" s="621"/>
      <c r="CX39" s="621"/>
      <c r="CY39" s="622"/>
      <c r="CZ39" s="611">
        <v>0.2</v>
      </c>
      <c r="DA39" s="623"/>
      <c r="DB39" s="623"/>
      <c r="DC39" s="624"/>
      <c r="DD39" s="614">
        <v>20000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8426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28216</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164706</v>
      </c>
      <c r="CS40" s="609"/>
      <c r="CT40" s="609"/>
      <c r="CU40" s="609"/>
      <c r="CV40" s="609"/>
      <c r="CW40" s="609"/>
      <c r="CX40" s="609"/>
      <c r="CY40" s="610"/>
      <c r="CZ40" s="611">
        <v>1.8</v>
      </c>
      <c r="DA40" s="623"/>
      <c r="DB40" s="623"/>
      <c r="DC40" s="624"/>
      <c r="DD40" s="614">
        <v>138506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9569930</v>
      </c>
      <c r="S41" s="633"/>
      <c r="T41" s="633"/>
      <c r="U41" s="633"/>
      <c r="V41" s="633"/>
      <c r="W41" s="633"/>
      <c r="X41" s="633"/>
      <c r="Y41" s="636"/>
      <c r="Z41" s="637">
        <v>100</v>
      </c>
      <c r="AA41" s="637"/>
      <c r="AB41" s="637"/>
      <c r="AC41" s="637"/>
      <c r="AD41" s="638">
        <v>3964892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107387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309525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338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2376161</v>
      </c>
      <c r="CS42" s="621"/>
      <c r="CT42" s="621"/>
      <c r="CU42" s="621"/>
      <c r="CV42" s="621"/>
      <c r="CW42" s="621"/>
      <c r="CX42" s="621"/>
      <c r="CY42" s="622"/>
      <c r="CZ42" s="611">
        <v>25.5</v>
      </c>
      <c r="DA42" s="623"/>
      <c r="DB42" s="623"/>
      <c r="DC42" s="624"/>
      <c r="DD42" s="614">
        <v>333342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46304</v>
      </c>
      <c r="CS43" s="621"/>
      <c r="CT43" s="621"/>
      <c r="CU43" s="621"/>
      <c r="CV43" s="621"/>
      <c r="CW43" s="621"/>
      <c r="CX43" s="621"/>
      <c r="CY43" s="622"/>
      <c r="CZ43" s="611">
        <v>0.5</v>
      </c>
      <c r="DA43" s="623"/>
      <c r="DB43" s="623"/>
      <c r="DC43" s="624"/>
      <c r="DD43" s="614">
        <v>46304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2364095</v>
      </c>
      <c r="CS44" s="609"/>
      <c r="CT44" s="609"/>
      <c r="CU44" s="609"/>
      <c r="CV44" s="609"/>
      <c r="CW44" s="609"/>
      <c r="CX44" s="609"/>
      <c r="CY44" s="610"/>
      <c r="CZ44" s="611">
        <v>25.4</v>
      </c>
      <c r="DA44" s="612"/>
      <c r="DB44" s="612"/>
      <c r="DC44" s="613"/>
      <c r="DD44" s="614">
        <v>321276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960959</v>
      </c>
      <c r="CS45" s="621"/>
      <c r="CT45" s="621"/>
      <c r="CU45" s="621"/>
      <c r="CV45" s="621"/>
      <c r="CW45" s="621"/>
      <c r="CX45" s="621"/>
      <c r="CY45" s="622"/>
      <c r="CZ45" s="611">
        <v>10.3</v>
      </c>
      <c r="DA45" s="623"/>
      <c r="DB45" s="623"/>
      <c r="DC45" s="624"/>
      <c r="DD45" s="614">
        <v>48176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1403136</v>
      </c>
      <c r="CS46" s="609"/>
      <c r="CT46" s="609"/>
      <c r="CU46" s="609"/>
      <c r="CV46" s="609"/>
      <c r="CW46" s="609"/>
      <c r="CX46" s="609"/>
      <c r="CY46" s="610"/>
      <c r="CZ46" s="611">
        <v>15.1</v>
      </c>
      <c r="DA46" s="612"/>
      <c r="DB46" s="612"/>
      <c r="DC46" s="613"/>
      <c r="DD46" s="614">
        <v>273100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12066</v>
      </c>
      <c r="CS47" s="621"/>
      <c r="CT47" s="621"/>
      <c r="CU47" s="621"/>
      <c r="CV47" s="621"/>
      <c r="CW47" s="621"/>
      <c r="CX47" s="621"/>
      <c r="CY47" s="622"/>
      <c r="CZ47" s="611">
        <v>0.1</v>
      </c>
      <c r="DA47" s="623"/>
      <c r="DB47" s="623"/>
      <c r="DC47" s="624"/>
      <c r="DD47" s="614">
        <v>12066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9312675</v>
      </c>
      <c r="CS49" s="593"/>
      <c r="CT49" s="593"/>
      <c r="CU49" s="593"/>
      <c r="CV49" s="593"/>
      <c r="CW49" s="593"/>
      <c r="CX49" s="593"/>
      <c r="CY49" s="594"/>
      <c r="CZ49" s="595">
        <v>100</v>
      </c>
      <c r="DA49" s="596"/>
      <c r="DB49" s="596"/>
      <c r="DC49" s="597"/>
      <c r="DD49" s="598">
        <v>4495239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2SPtohLBiTKtlrhIdm/yAJyfEgFtIm0SG+4/CYBEI4pF+8rcWbBJvIduL8laGcOQ31sx9jy4T7IZ40slZ17+hQ==" saltValue="jpZ3qMn/l2xfzvIR22x+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9569</v>
      </c>
      <c r="R7" s="1090"/>
      <c r="S7" s="1090"/>
      <c r="T7" s="1090"/>
      <c r="U7" s="1090"/>
      <c r="V7" s="1090">
        <v>9312</v>
      </c>
      <c r="W7" s="1090"/>
      <c r="X7" s="1090"/>
      <c r="Y7" s="1090"/>
      <c r="Z7" s="1090"/>
      <c r="AA7" s="1090">
        <v>257</v>
      </c>
      <c r="AB7" s="1090"/>
      <c r="AC7" s="1090"/>
      <c r="AD7" s="1090"/>
      <c r="AE7" s="1091"/>
      <c r="AF7" s="1092">
        <v>189</v>
      </c>
      <c r="AG7" s="1093"/>
      <c r="AH7" s="1093"/>
      <c r="AI7" s="1093"/>
      <c r="AJ7" s="1094"/>
      <c r="AK7" s="1095">
        <v>263</v>
      </c>
      <c r="AL7" s="1096"/>
      <c r="AM7" s="1096"/>
      <c r="AN7" s="1096"/>
      <c r="AO7" s="1096"/>
      <c r="AP7" s="1096">
        <v>5994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9569</v>
      </c>
      <c r="R23" s="1048"/>
      <c r="S23" s="1048"/>
      <c r="T23" s="1048"/>
      <c r="U23" s="1048"/>
      <c r="V23" s="1048">
        <v>9312</v>
      </c>
      <c r="W23" s="1048"/>
      <c r="X23" s="1048"/>
      <c r="Y23" s="1048"/>
      <c r="Z23" s="1048"/>
      <c r="AA23" s="1048">
        <v>257</v>
      </c>
      <c r="AB23" s="1048"/>
      <c r="AC23" s="1048"/>
      <c r="AD23" s="1048"/>
      <c r="AE23" s="1055"/>
      <c r="AF23" s="1056">
        <v>189</v>
      </c>
      <c r="AG23" s="1048"/>
      <c r="AH23" s="1048"/>
      <c r="AI23" s="1048"/>
      <c r="AJ23" s="1057"/>
      <c r="AK23" s="1058"/>
      <c r="AL23" s="1059"/>
      <c r="AM23" s="1059"/>
      <c r="AN23" s="1059"/>
      <c r="AO23" s="1059"/>
      <c r="AP23" s="1048">
        <v>5994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1092</v>
      </c>
      <c r="R28" s="1038"/>
      <c r="S28" s="1038"/>
      <c r="T28" s="1038"/>
      <c r="U28" s="1038"/>
      <c r="V28" s="1038">
        <v>1067</v>
      </c>
      <c r="W28" s="1038"/>
      <c r="X28" s="1038"/>
      <c r="Y28" s="1038"/>
      <c r="Z28" s="1038"/>
      <c r="AA28" s="1038">
        <v>25</v>
      </c>
      <c r="AB28" s="1038"/>
      <c r="AC28" s="1038"/>
      <c r="AD28" s="1038"/>
      <c r="AE28" s="1039"/>
      <c r="AF28" s="1040">
        <v>25</v>
      </c>
      <c r="AG28" s="1038"/>
      <c r="AH28" s="1038"/>
      <c r="AI28" s="1038"/>
      <c r="AJ28" s="1041"/>
      <c r="AK28" s="1029">
        <v>107</v>
      </c>
      <c r="AL28" s="1030"/>
      <c r="AM28" s="1030"/>
      <c r="AN28" s="1030"/>
      <c r="AO28" s="1030"/>
      <c r="AP28" s="1030" t="s">
        <v>562</v>
      </c>
      <c r="AQ28" s="1030"/>
      <c r="AR28" s="1030"/>
      <c r="AS28" s="1030"/>
      <c r="AT28" s="1030"/>
      <c r="AU28" s="1030" t="s">
        <v>562</v>
      </c>
      <c r="AV28" s="1030"/>
      <c r="AW28" s="1030"/>
      <c r="AX28" s="1030"/>
      <c r="AY28" s="1030"/>
      <c r="AZ28" s="1031" t="s">
        <v>562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1111</v>
      </c>
      <c r="R29" s="1026"/>
      <c r="S29" s="1026"/>
      <c r="T29" s="1026"/>
      <c r="U29" s="1026"/>
      <c r="V29" s="1026">
        <v>1019</v>
      </c>
      <c r="W29" s="1026"/>
      <c r="X29" s="1026"/>
      <c r="Y29" s="1026"/>
      <c r="Z29" s="1026"/>
      <c r="AA29" s="1026">
        <v>92</v>
      </c>
      <c r="AB29" s="1026"/>
      <c r="AC29" s="1026"/>
      <c r="AD29" s="1026"/>
      <c r="AE29" s="1027"/>
      <c r="AF29" s="1022">
        <v>92</v>
      </c>
      <c r="AG29" s="1023"/>
      <c r="AH29" s="1023"/>
      <c r="AI29" s="1023"/>
      <c r="AJ29" s="1024"/>
      <c r="AK29" s="967">
        <v>176</v>
      </c>
      <c r="AL29" s="958"/>
      <c r="AM29" s="958"/>
      <c r="AN29" s="958"/>
      <c r="AO29" s="958"/>
      <c r="AP29" s="958" t="s">
        <v>562</v>
      </c>
      <c r="AQ29" s="958"/>
      <c r="AR29" s="958"/>
      <c r="AS29" s="958"/>
      <c r="AT29" s="958"/>
      <c r="AU29" s="958" t="s">
        <v>562</v>
      </c>
      <c r="AV29" s="958"/>
      <c r="AW29" s="958"/>
      <c r="AX29" s="958"/>
      <c r="AY29" s="958"/>
      <c r="AZ29" s="1028" t="s">
        <v>562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252</v>
      </c>
      <c r="R30" s="1026"/>
      <c r="S30" s="1026"/>
      <c r="T30" s="1026"/>
      <c r="U30" s="1026"/>
      <c r="V30" s="1026">
        <v>252</v>
      </c>
      <c r="W30" s="1026"/>
      <c r="X30" s="1026"/>
      <c r="Y30" s="1026"/>
      <c r="Z30" s="1026"/>
      <c r="AA30" s="1026">
        <v>0</v>
      </c>
      <c r="AB30" s="1026"/>
      <c r="AC30" s="1026"/>
      <c r="AD30" s="1026"/>
      <c r="AE30" s="1027"/>
      <c r="AF30" s="1022">
        <v>0</v>
      </c>
      <c r="AG30" s="1023"/>
      <c r="AH30" s="1023"/>
      <c r="AI30" s="1023"/>
      <c r="AJ30" s="1024"/>
      <c r="AK30" s="967">
        <v>133</v>
      </c>
      <c r="AL30" s="958"/>
      <c r="AM30" s="958"/>
      <c r="AN30" s="958"/>
      <c r="AO30" s="958"/>
      <c r="AP30" s="958" t="s">
        <v>562</v>
      </c>
      <c r="AQ30" s="958"/>
      <c r="AR30" s="958"/>
      <c r="AS30" s="958"/>
      <c r="AT30" s="958"/>
      <c r="AU30" s="958" t="s">
        <v>562</v>
      </c>
      <c r="AV30" s="958"/>
      <c r="AW30" s="958"/>
      <c r="AX30" s="958"/>
      <c r="AY30" s="958"/>
      <c r="AZ30" s="1028" t="s">
        <v>562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555</v>
      </c>
      <c r="R31" s="1026"/>
      <c r="S31" s="1026"/>
      <c r="T31" s="1026"/>
      <c r="U31" s="1026"/>
      <c r="V31" s="1026">
        <v>479</v>
      </c>
      <c r="W31" s="1026"/>
      <c r="X31" s="1026"/>
      <c r="Y31" s="1026"/>
      <c r="Z31" s="1026"/>
      <c r="AA31" s="1026">
        <v>76</v>
      </c>
      <c r="AB31" s="1026"/>
      <c r="AC31" s="1026"/>
      <c r="AD31" s="1026"/>
      <c r="AE31" s="1027"/>
      <c r="AF31" s="1022">
        <v>184</v>
      </c>
      <c r="AG31" s="1023"/>
      <c r="AH31" s="1023"/>
      <c r="AI31" s="1023"/>
      <c r="AJ31" s="1024"/>
      <c r="AK31" s="967">
        <v>43</v>
      </c>
      <c r="AL31" s="958"/>
      <c r="AM31" s="958"/>
      <c r="AN31" s="958"/>
      <c r="AO31" s="958"/>
      <c r="AP31" s="958">
        <v>2163</v>
      </c>
      <c r="AQ31" s="958"/>
      <c r="AR31" s="958"/>
      <c r="AS31" s="958"/>
      <c r="AT31" s="958"/>
      <c r="AU31" s="958">
        <v>219</v>
      </c>
      <c r="AV31" s="958"/>
      <c r="AW31" s="958"/>
      <c r="AX31" s="958"/>
      <c r="AY31" s="958"/>
      <c r="AZ31" s="1028" t="s">
        <v>563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164</v>
      </c>
      <c r="R32" s="1026"/>
      <c r="S32" s="1026"/>
      <c r="T32" s="1026"/>
      <c r="U32" s="1026"/>
      <c r="V32" s="1026">
        <v>167</v>
      </c>
      <c r="W32" s="1026"/>
      <c r="X32" s="1026"/>
      <c r="Y32" s="1026"/>
      <c r="Z32" s="1026"/>
      <c r="AA32" s="1026">
        <v>-3</v>
      </c>
      <c r="AB32" s="1026"/>
      <c r="AC32" s="1026"/>
      <c r="AD32" s="1026"/>
      <c r="AE32" s="1027"/>
      <c r="AF32" s="1022">
        <v>46</v>
      </c>
      <c r="AG32" s="1023"/>
      <c r="AH32" s="1023"/>
      <c r="AI32" s="1023"/>
      <c r="AJ32" s="1024"/>
      <c r="AK32" s="967">
        <v>75</v>
      </c>
      <c r="AL32" s="958"/>
      <c r="AM32" s="958"/>
      <c r="AN32" s="958"/>
      <c r="AO32" s="958"/>
      <c r="AP32" s="958">
        <v>74</v>
      </c>
      <c r="AQ32" s="958"/>
      <c r="AR32" s="958"/>
      <c r="AS32" s="958"/>
      <c r="AT32" s="958"/>
      <c r="AU32" s="958">
        <v>5</v>
      </c>
      <c r="AV32" s="958"/>
      <c r="AW32" s="958"/>
      <c r="AX32" s="958"/>
      <c r="AY32" s="958"/>
      <c r="AZ32" s="1028" t="s">
        <v>563</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1548</v>
      </c>
      <c r="R33" s="1026"/>
      <c r="S33" s="1026"/>
      <c r="T33" s="1026"/>
      <c r="U33" s="1026"/>
      <c r="V33" s="1026">
        <v>1526</v>
      </c>
      <c r="W33" s="1026"/>
      <c r="X33" s="1026"/>
      <c r="Y33" s="1026"/>
      <c r="Z33" s="1026"/>
      <c r="AA33" s="1026">
        <v>22</v>
      </c>
      <c r="AB33" s="1026"/>
      <c r="AC33" s="1026"/>
      <c r="AD33" s="1026"/>
      <c r="AE33" s="1027"/>
      <c r="AF33" s="1022">
        <v>642</v>
      </c>
      <c r="AG33" s="1023"/>
      <c r="AH33" s="1023"/>
      <c r="AI33" s="1023"/>
      <c r="AJ33" s="1024"/>
      <c r="AK33" s="967">
        <v>724</v>
      </c>
      <c r="AL33" s="958"/>
      <c r="AM33" s="958"/>
      <c r="AN33" s="958"/>
      <c r="AO33" s="958"/>
      <c r="AP33" s="958">
        <v>648</v>
      </c>
      <c r="AQ33" s="958"/>
      <c r="AR33" s="958"/>
      <c r="AS33" s="958"/>
      <c r="AT33" s="958"/>
      <c r="AU33" s="958">
        <v>343</v>
      </c>
      <c r="AV33" s="958"/>
      <c r="AW33" s="958"/>
      <c r="AX33" s="958"/>
      <c r="AY33" s="958"/>
      <c r="AZ33" s="1028" t="s">
        <v>563</v>
      </c>
      <c r="BA33" s="1028"/>
      <c r="BB33" s="1028"/>
      <c r="BC33" s="1028"/>
      <c r="BD33" s="1028"/>
      <c r="BE33" s="959" t="s">
        <v>392</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395</v>
      </c>
      <c r="C34" s="1018"/>
      <c r="D34" s="1018"/>
      <c r="E34" s="1018"/>
      <c r="F34" s="1018"/>
      <c r="G34" s="1018"/>
      <c r="H34" s="1018"/>
      <c r="I34" s="1018"/>
      <c r="J34" s="1018"/>
      <c r="K34" s="1018"/>
      <c r="L34" s="1018"/>
      <c r="M34" s="1018"/>
      <c r="N34" s="1018"/>
      <c r="O34" s="1018"/>
      <c r="P34" s="1019"/>
      <c r="Q34" s="1025">
        <v>46</v>
      </c>
      <c r="R34" s="1026"/>
      <c r="S34" s="1026"/>
      <c r="T34" s="1026"/>
      <c r="U34" s="1026"/>
      <c r="V34" s="1026">
        <v>50</v>
      </c>
      <c r="W34" s="1026"/>
      <c r="X34" s="1026"/>
      <c r="Y34" s="1026"/>
      <c r="Z34" s="1026"/>
      <c r="AA34" s="1026">
        <v>-4</v>
      </c>
      <c r="AB34" s="1026"/>
      <c r="AC34" s="1026"/>
      <c r="AD34" s="1026"/>
      <c r="AE34" s="1027"/>
      <c r="AF34" s="1022">
        <v>46</v>
      </c>
      <c r="AG34" s="1023"/>
      <c r="AH34" s="1023"/>
      <c r="AI34" s="1023"/>
      <c r="AJ34" s="1024"/>
      <c r="AK34" s="967">
        <v>28</v>
      </c>
      <c r="AL34" s="958"/>
      <c r="AM34" s="958"/>
      <c r="AN34" s="958"/>
      <c r="AO34" s="958"/>
      <c r="AP34" s="958">
        <v>128</v>
      </c>
      <c r="AQ34" s="958"/>
      <c r="AR34" s="958"/>
      <c r="AS34" s="958"/>
      <c r="AT34" s="958"/>
      <c r="AU34" s="958">
        <v>72</v>
      </c>
      <c r="AV34" s="958"/>
      <c r="AW34" s="958"/>
      <c r="AX34" s="958"/>
      <c r="AY34" s="958"/>
      <c r="AZ34" s="1028" t="s">
        <v>563</v>
      </c>
      <c r="BA34" s="1028"/>
      <c r="BB34" s="1028"/>
      <c r="BC34" s="1028"/>
      <c r="BD34" s="1028"/>
      <c r="BE34" s="959" t="s">
        <v>392</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1036</v>
      </c>
      <c r="AG63" s="946"/>
      <c r="AH63" s="946"/>
      <c r="AI63" s="946"/>
      <c r="AJ63" s="1009"/>
      <c r="AK63" s="1010"/>
      <c r="AL63" s="950"/>
      <c r="AM63" s="950"/>
      <c r="AN63" s="950"/>
      <c r="AO63" s="950"/>
      <c r="AP63" s="946">
        <v>3013</v>
      </c>
      <c r="AQ63" s="946"/>
      <c r="AR63" s="946"/>
      <c r="AS63" s="946"/>
      <c r="AT63" s="946"/>
      <c r="AU63" s="946">
        <v>639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555</v>
      </c>
      <c r="C68" s="973"/>
      <c r="D68" s="973"/>
      <c r="E68" s="973"/>
      <c r="F68" s="973"/>
      <c r="G68" s="973"/>
      <c r="H68" s="973"/>
      <c r="I68" s="973"/>
      <c r="J68" s="973"/>
      <c r="K68" s="973"/>
      <c r="L68" s="973"/>
      <c r="M68" s="973"/>
      <c r="N68" s="973"/>
      <c r="O68" s="973"/>
      <c r="P68" s="974"/>
      <c r="Q68" s="975">
        <v>4</v>
      </c>
      <c r="R68" s="969"/>
      <c r="S68" s="969"/>
      <c r="T68" s="969"/>
      <c r="U68" s="969"/>
      <c r="V68" s="969">
        <v>3</v>
      </c>
      <c r="W68" s="969"/>
      <c r="X68" s="969"/>
      <c r="Y68" s="969"/>
      <c r="Z68" s="969"/>
      <c r="AA68" s="969">
        <v>1</v>
      </c>
      <c r="AB68" s="969"/>
      <c r="AC68" s="969"/>
      <c r="AD68" s="969"/>
      <c r="AE68" s="969"/>
      <c r="AF68" s="969">
        <v>1</v>
      </c>
      <c r="AG68" s="969"/>
      <c r="AH68" s="969"/>
      <c r="AI68" s="969"/>
      <c r="AJ68" s="969"/>
      <c r="AK68" s="969" t="s">
        <v>562</v>
      </c>
      <c r="AL68" s="969"/>
      <c r="AM68" s="969"/>
      <c r="AN68" s="969"/>
      <c r="AO68" s="969"/>
      <c r="AP68" s="969" t="s">
        <v>562</v>
      </c>
      <c r="AQ68" s="969"/>
      <c r="AR68" s="969"/>
      <c r="AS68" s="969"/>
      <c r="AT68" s="969"/>
      <c r="AU68" s="969" t="s">
        <v>562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556</v>
      </c>
      <c r="C69" s="962"/>
      <c r="D69" s="962"/>
      <c r="E69" s="962"/>
      <c r="F69" s="962"/>
      <c r="G69" s="962"/>
      <c r="H69" s="962"/>
      <c r="I69" s="962"/>
      <c r="J69" s="962"/>
      <c r="K69" s="962"/>
      <c r="L69" s="962"/>
      <c r="M69" s="962"/>
      <c r="N69" s="962"/>
      <c r="O69" s="962"/>
      <c r="P69" s="963"/>
      <c r="Q69" s="964">
        <v>4788</v>
      </c>
      <c r="R69" s="958"/>
      <c r="S69" s="958"/>
      <c r="T69" s="958"/>
      <c r="U69" s="958"/>
      <c r="V69" s="958">
        <v>4660</v>
      </c>
      <c r="W69" s="958"/>
      <c r="X69" s="958"/>
      <c r="Y69" s="958"/>
      <c r="Z69" s="958"/>
      <c r="AA69" s="958">
        <v>128</v>
      </c>
      <c r="AB69" s="958"/>
      <c r="AC69" s="958"/>
      <c r="AD69" s="958"/>
      <c r="AE69" s="958"/>
      <c r="AF69" s="958">
        <v>128</v>
      </c>
      <c r="AG69" s="958"/>
      <c r="AH69" s="958"/>
      <c r="AI69" s="958"/>
      <c r="AJ69" s="958"/>
      <c r="AK69" s="958">
        <v>8</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557</v>
      </c>
      <c r="C70" s="962"/>
      <c r="D70" s="962"/>
      <c r="E70" s="962"/>
      <c r="F70" s="962"/>
      <c r="G70" s="962"/>
      <c r="H70" s="962"/>
      <c r="I70" s="962"/>
      <c r="J70" s="962"/>
      <c r="K70" s="962"/>
      <c r="L70" s="962"/>
      <c r="M70" s="962"/>
      <c r="N70" s="962"/>
      <c r="O70" s="962"/>
      <c r="P70" s="963"/>
      <c r="Q70" s="964">
        <v>710</v>
      </c>
      <c r="R70" s="958"/>
      <c r="S70" s="958"/>
      <c r="T70" s="958"/>
      <c r="U70" s="958"/>
      <c r="V70" s="958">
        <v>655</v>
      </c>
      <c r="W70" s="958"/>
      <c r="X70" s="958"/>
      <c r="Y70" s="958"/>
      <c r="Z70" s="958"/>
      <c r="AA70" s="958">
        <v>55</v>
      </c>
      <c r="AB70" s="958"/>
      <c r="AC70" s="958"/>
      <c r="AD70" s="958"/>
      <c r="AE70" s="958"/>
      <c r="AF70" s="958">
        <v>55</v>
      </c>
      <c r="AG70" s="958"/>
      <c r="AH70" s="958"/>
      <c r="AI70" s="958"/>
      <c r="AJ70" s="958"/>
      <c r="AK70" s="958" t="s">
        <v>563</v>
      </c>
      <c r="AL70" s="958"/>
      <c r="AM70" s="958"/>
      <c r="AN70" s="958"/>
      <c r="AO70" s="958"/>
      <c r="AP70" s="958">
        <v>240</v>
      </c>
      <c r="AQ70" s="958"/>
      <c r="AR70" s="958"/>
      <c r="AS70" s="958"/>
      <c r="AT70" s="958"/>
      <c r="AU70" s="958">
        <v>67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558</v>
      </c>
      <c r="C71" s="962"/>
      <c r="D71" s="962"/>
      <c r="E71" s="962"/>
      <c r="F71" s="962"/>
      <c r="G71" s="962"/>
      <c r="H71" s="962"/>
      <c r="I71" s="962"/>
      <c r="J71" s="962"/>
      <c r="K71" s="962"/>
      <c r="L71" s="962"/>
      <c r="M71" s="962"/>
      <c r="N71" s="962"/>
      <c r="O71" s="962"/>
      <c r="P71" s="963"/>
      <c r="Q71" s="964">
        <v>1238</v>
      </c>
      <c r="R71" s="958"/>
      <c r="S71" s="958"/>
      <c r="T71" s="958"/>
      <c r="U71" s="958"/>
      <c r="V71" s="958">
        <v>1207</v>
      </c>
      <c r="W71" s="958"/>
      <c r="X71" s="958"/>
      <c r="Y71" s="958"/>
      <c r="Z71" s="958"/>
      <c r="AA71" s="958">
        <v>31</v>
      </c>
      <c r="AB71" s="958"/>
      <c r="AC71" s="958"/>
      <c r="AD71" s="958"/>
      <c r="AE71" s="958"/>
      <c r="AF71" s="958">
        <v>31</v>
      </c>
      <c r="AG71" s="958"/>
      <c r="AH71" s="958"/>
      <c r="AI71" s="958"/>
      <c r="AJ71" s="958"/>
      <c r="AK71" s="958">
        <v>74</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559</v>
      </c>
      <c r="C72" s="962"/>
      <c r="D72" s="962"/>
      <c r="E72" s="962"/>
      <c r="F72" s="962"/>
      <c r="G72" s="962"/>
      <c r="H72" s="962"/>
      <c r="I72" s="962"/>
      <c r="J72" s="962"/>
      <c r="K72" s="962"/>
      <c r="L72" s="962"/>
      <c r="M72" s="962"/>
      <c r="N72" s="962"/>
      <c r="O72" s="962"/>
      <c r="P72" s="963"/>
      <c r="Q72" s="964">
        <v>270</v>
      </c>
      <c r="R72" s="958"/>
      <c r="S72" s="958"/>
      <c r="T72" s="958"/>
      <c r="U72" s="958"/>
      <c r="V72" s="958">
        <v>194</v>
      </c>
      <c r="W72" s="958"/>
      <c r="X72" s="958"/>
      <c r="Y72" s="958"/>
      <c r="Z72" s="958"/>
      <c r="AA72" s="958">
        <v>76</v>
      </c>
      <c r="AB72" s="958"/>
      <c r="AC72" s="958"/>
      <c r="AD72" s="958"/>
      <c r="AE72" s="958"/>
      <c r="AF72" s="958">
        <v>76</v>
      </c>
      <c r="AG72" s="958"/>
      <c r="AH72" s="958"/>
      <c r="AI72" s="958"/>
      <c r="AJ72" s="958"/>
      <c r="AK72" s="958">
        <v>70</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560</v>
      </c>
      <c r="C73" s="962"/>
      <c r="D73" s="962"/>
      <c r="E73" s="962"/>
      <c r="F73" s="962"/>
      <c r="G73" s="962"/>
      <c r="H73" s="962"/>
      <c r="I73" s="962"/>
      <c r="J73" s="962"/>
      <c r="K73" s="962"/>
      <c r="L73" s="962"/>
      <c r="M73" s="962"/>
      <c r="N73" s="962"/>
      <c r="O73" s="962"/>
      <c r="P73" s="963"/>
      <c r="Q73" s="964">
        <v>11048</v>
      </c>
      <c r="R73" s="958"/>
      <c r="S73" s="958"/>
      <c r="T73" s="958"/>
      <c r="U73" s="958"/>
      <c r="V73" s="958">
        <v>10962</v>
      </c>
      <c r="W73" s="958"/>
      <c r="X73" s="958"/>
      <c r="Y73" s="958"/>
      <c r="Z73" s="958"/>
      <c r="AA73" s="958">
        <v>86</v>
      </c>
      <c r="AB73" s="958"/>
      <c r="AC73" s="958"/>
      <c r="AD73" s="958"/>
      <c r="AE73" s="958"/>
      <c r="AF73" s="958">
        <v>86</v>
      </c>
      <c r="AG73" s="958"/>
      <c r="AH73" s="958"/>
      <c r="AI73" s="958"/>
      <c r="AJ73" s="958"/>
      <c r="AK73" s="958">
        <v>4624</v>
      </c>
      <c r="AL73" s="958"/>
      <c r="AM73" s="958"/>
      <c r="AN73" s="958"/>
      <c r="AO73" s="958"/>
      <c r="AP73" s="958" t="s">
        <v>562</v>
      </c>
      <c r="AQ73" s="958"/>
      <c r="AR73" s="958"/>
      <c r="AS73" s="958"/>
      <c r="AT73" s="958"/>
      <c r="AU73" s="958" t="s">
        <v>562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561</v>
      </c>
      <c r="C74" s="962"/>
      <c r="D74" s="962"/>
      <c r="E74" s="962"/>
      <c r="F74" s="962"/>
      <c r="G74" s="962"/>
      <c r="H74" s="962"/>
      <c r="I74" s="962"/>
      <c r="J74" s="962"/>
      <c r="K74" s="962"/>
      <c r="L74" s="962"/>
      <c r="M74" s="962"/>
      <c r="N74" s="962"/>
      <c r="O74" s="962"/>
      <c r="P74" s="963"/>
      <c r="Q74" s="964">
        <v>1656633</v>
      </c>
      <c r="R74" s="958"/>
      <c r="S74" s="958"/>
      <c r="T74" s="958"/>
      <c r="U74" s="958"/>
      <c r="V74" s="958">
        <v>1631442</v>
      </c>
      <c r="W74" s="958"/>
      <c r="X74" s="958"/>
      <c r="Y74" s="958"/>
      <c r="Z74" s="958"/>
      <c r="AA74" s="958">
        <v>25191</v>
      </c>
      <c r="AB74" s="958"/>
      <c r="AC74" s="958"/>
      <c r="AD74" s="958"/>
      <c r="AE74" s="958"/>
      <c r="AF74" s="958">
        <v>25191</v>
      </c>
      <c r="AG74" s="958"/>
      <c r="AH74" s="958"/>
      <c r="AI74" s="958"/>
      <c r="AJ74" s="958"/>
      <c r="AK74" s="958">
        <v>23240</v>
      </c>
      <c r="AL74" s="958"/>
      <c r="AM74" s="958"/>
      <c r="AN74" s="958"/>
      <c r="AO74" s="958"/>
      <c r="AP74" s="958" t="s">
        <v>562</v>
      </c>
      <c r="AQ74" s="958"/>
      <c r="AR74" s="958"/>
      <c r="AS74" s="958"/>
      <c r="AT74" s="958"/>
      <c r="AU74" s="958" t="s">
        <v>562</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25568</v>
      </c>
      <c r="AG88" s="946"/>
      <c r="AH88" s="946"/>
      <c r="AI88" s="946"/>
      <c r="AJ88" s="946"/>
      <c r="AK88" s="950"/>
      <c r="AL88" s="950"/>
      <c r="AM88" s="950"/>
      <c r="AN88" s="950"/>
      <c r="AO88" s="950"/>
      <c r="AP88" s="946">
        <v>240</v>
      </c>
      <c r="AQ88" s="946"/>
      <c r="AR88" s="946"/>
      <c r="AS88" s="946"/>
      <c r="AT88" s="946"/>
      <c r="AU88" s="946">
        <v>67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709424</v>
      </c>
      <c r="AB110" s="876"/>
      <c r="AC110" s="876"/>
      <c r="AD110" s="876"/>
      <c r="AE110" s="877"/>
      <c r="AF110" s="878">
        <v>723449</v>
      </c>
      <c r="AG110" s="876"/>
      <c r="AH110" s="876"/>
      <c r="AI110" s="876"/>
      <c r="AJ110" s="877"/>
      <c r="AK110" s="878">
        <v>739395</v>
      </c>
      <c r="AL110" s="876"/>
      <c r="AM110" s="876"/>
      <c r="AN110" s="876"/>
      <c r="AO110" s="877"/>
      <c r="AP110" s="879">
        <v>21.4</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5917195</v>
      </c>
      <c r="BR110" s="829"/>
      <c r="BS110" s="829"/>
      <c r="BT110" s="829"/>
      <c r="BU110" s="829"/>
      <c r="BV110" s="829">
        <v>6294001</v>
      </c>
      <c r="BW110" s="829"/>
      <c r="BX110" s="829"/>
      <c r="BY110" s="829"/>
      <c r="BZ110" s="829"/>
      <c r="CA110" s="829">
        <v>5993632</v>
      </c>
      <c r="CB110" s="829"/>
      <c r="CC110" s="829"/>
      <c r="CD110" s="829"/>
      <c r="CE110" s="829"/>
      <c r="CF110" s="853">
        <v>173.5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1495127</v>
      </c>
      <c r="BR112" s="804"/>
      <c r="BS112" s="804"/>
      <c r="BT112" s="804"/>
      <c r="BU112" s="804"/>
      <c r="BV112" s="804">
        <v>1247655</v>
      </c>
      <c r="BW112" s="804"/>
      <c r="BX112" s="804"/>
      <c r="BY112" s="804"/>
      <c r="BZ112" s="804"/>
      <c r="CA112" s="804">
        <v>639497</v>
      </c>
      <c r="CB112" s="804"/>
      <c r="CC112" s="804"/>
      <c r="CD112" s="804"/>
      <c r="CE112" s="804"/>
      <c r="CF112" s="862">
        <v>18.5</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136849</v>
      </c>
      <c r="AB113" s="906"/>
      <c r="AC113" s="906"/>
      <c r="AD113" s="906"/>
      <c r="AE113" s="907"/>
      <c r="AF113" s="908">
        <v>133030</v>
      </c>
      <c r="AG113" s="906"/>
      <c r="AH113" s="906"/>
      <c r="AI113" s="906"/>
      <c r="AJ113" s="907"/>
      <c r="AK113" s="908">
        <v>139917</v>
      </c>
      <c r="AL113" s="906"/>
      <c r="AM113" s="906"/>
      <c r="AN113" s="906"/>
      <c r="AO113" s="907"/>
      <c r="AP113" s="909">
        <v>4.0999999999999996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129637</v>
      </c>
      <c r="BR113" s="804"/>
      <c r="BS113" s="804"/>
      <c r="BT113" s="804"/>
      <c r="BU113" s="804"/>
      <c r="BV113" s="804">
        <v>99344</v>
      </c>
      <c r="BW113" s="804"/>
      <c r="BX113" s="804"/>
      <c r="BY113" s="804"/>
      <c r="BZ113" s="804"/>
      <c r="CA113" s="804">
        <v>67327</v>
      </c>
      <c r="CB113" s="804"/>
      <c r="CC113" s="804"/>
      <c r="CD113" s="804"/>
      <c r="CE113" s="804"/>
      <c r="CF113" s="862">
        <v>1.9</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31516</v>
      </c>
      <c r="AB114" s="767"/>
      <c r="AC114" s="767"/>
      <c r="AD114" s="767"/>
      <c r="AE114" s="768"/>
      <c r="AF114" s="769">
        <v>31516</v>
      </c>
      <c r="AG114" s="767"/>
      <c r="AH114" s="767"/>
      <c r="AI114" s="767"/>
      <c r="AJ114" s="768"/>
      <c r="AK114" s="769">
        <v>31516</v>
      </c>
      <c r="AL114" s="767"/>
      <c r="AM114" s="767"/>
      <c r="AN114" s="767"/>
      <c r="AO114" s="768"/>
      <c r="AP114" s="811">
        <v>0.9</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1076595</v>
      </c>
      <c r="BR114" s="804"/>
      <c r="BS114" s="804"/>
      <c r="BT114" s="804"/>
      <c r="BU114" s="804"/>
      <c r="BV114" s="804">
        <v>1058599</v>
      </c>
      <c r="BW114" s="804"/>
      <c r="BX114" s="804"/>
      <c r="BY114" s="804"/>
      <c r="BZ114" s="804"/>
      <c r="CA114" s="804">
        <v>1059388</v>
      </c>
      <c r="CB114" s="804"/>
      <c r="CC114" s="804"/>
      <c r="CD114" s="804"/>
      <c r="CE114" s="804"/>
      <c r="CF114" s="862">
        <v>30.7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877789</v>
      </c>
      <c r="AB117" s="890"/>
      <c r="AC117" s="890"/>
      <c r="AD117" s="890"/>
      <c r="AE117" s="891"/>
      <c r="AF117" s="892">
        <v>887995</v>
      </c>
      <c r="AG117" s="890"/>
      <c r="AH117" s="890"/>
      <c r="AI117" s="890"/>
      <c r="AJ117" s="891"/>
      <c r="AK117" s="892">
        <v>910828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8618554</v>
      </c>
      <c r="BR119" s="832"/>
      <c r="BS119" s="832"/>
      <c r="BT119" s="832"/>
      <c r="BU119" s="832"/>
      <c r="BV119" s="832">
        <v>8699599</v>
      </c>
      <c r="BW119" s="832"/>
      <c r="BX119" s="832"/>
      <c r="BY119" s="832"/>
      <c r="BZ119" s="832"/>
      <c r="CA119" s="832">
        <v>7759844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5717774</v>
      </c>
      <c r="BR120" s="829"/>
      <c r="BS120" s="829"/>
      <c r="BT120" s="829"/>
      <c r="BU120" s="829"/>
      <c r="BV120" s="829">
        <v>4876688</v>
      </c>
      <c r="BW120" s="829"/>
      <c r="BX120" s="829"/>
      <c r="BY120" s="829"/>
      <c r="BZ120" s="829"/>
      <c r="CA120" s="829">
        <v>4649324</v>
      </c>
      <c r="CB120" s="829"/>
      <c r="CC120" s="829"/>
      <c r="CD120" s="829"/>
      <c r="CE120" s="829"/>
      <c r="CF120" s="853">
        <v>134.6</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523788</v>
      </c>
      <c r="DH120" s="829"/>
      <c r="DI120" s="829"/>
      <c r="DJ120" s="829"/>
      <c r="DK120" s="829"/>
      <c r="DL120" s="829">
        <v>390532</v>
      </c>
      <c r="DM120" s="829"/>
      <c r="DN120" s="829"/>
      <c r="DO120" s="829"/>
      <c r="DP120" s="829"/>
      <c r="DQ120" s="829">
        <v>343490</v>
      </c>
      <c r="DR120" s="829"/>
      <c r="DS120" s="829"/>
      <c r="DT120" s="829"/>
      <c r="DU120" s="829"/>
      <c r="DV120" s="830">
        <v>9.9</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376193</v>
      </c>
      <c r="BR121" s="804"/>
      <c r="BS121" s="804"/>
      <c r="BT121" s="804"/>
      <c r="BU121" s="804"/>
      <c r="BV121" s="804">
        <v>280156</v>
      </c>
      <c r="BW121" s="804"/>
      <c r="BX121" s="804"/>
      <c r="BY121" s="804"/>
      <c r="BZ121" s="804"/>
      <c r="CA121" s="804">
        <v>180701</v>
      </c>
      <c r="CB121" s="804"/>
      <c r="CC121" s="804"/>
      <c r="CD121" s="804"/>
      <c r="CE121" s="804"/>
      <c r="CF121" s="862">
        <v>5.2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877902</v>
      </c>
      <c r="DH121" s="804"/>
      <c r="DI121" s="804"/>
      <c r="DJ121" s="804"/>
      <c r="DK121" s="804"/>
      <c r="DL121" s="804">
        <v>748024</v>
      </c>
      <c r="DM121" s="804"/>
      <c r="DN121" s="804"/>
      <c r="DO121" s="804"/>
      <c r="DP121" s="804"/>
      <c r="DQ121" s="804">
        <v>218550</v>
      </c>
      <c r="DR121" s="804"/>
      <c r="DS121" s="804"/>
      <c r="DT121" s="804"/>
      <c r="DU121" s="804"/>
      <c r="DV121" s="781">
        <v>6.3</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4253162</v>
      </c>
      <c r="BR122" s="832"/>
      <c r="BS122" s="832"/>
      <c r="BT122" s="832"/>
      <c r="BU122" s="832"/>
      <c r="BV122" s="832">
        <v>4604221</v>
      </c>
      <c r="BW122" s="832"/>
      <c r="BX122" s="832"/>
      <c r="BY122" s="832"/>
      <c r="BZ122" s="832"/>
      <c r="CA122" s="832">
        <v>4451465</v>
      </c>
      <c r="CB122" s="832"/>
      <c r="CC122" s="832"/>
      <c r="CD122" s="832"/>
      <c r="CE122" s="832"/>
      <c r="CF122" s="833">
        <v>128.9</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93437</v>
      </c>
      <c r="DH122" s="804"/>
      <c r="DI122" s="804"/>
      <c r="DJ122" s="804"/>
      <c r="DK122" s="804"/>
      <c r="DL122" s="804">
        <v>81872</v>
      </c>
      <c r="DM122" s="804"/>
      <c r="DN122" s="804"/>
      <c r="DO122" s="804"/>
      <c r="DP122" s="804"/>
      <c r="DQ122" s="804">
        <v>72424</v>
      </c>
      <c r="DR122" s="804"/>
      <c r="DS122" s="804"/>
      <c r="DT122" s="804"/>
      <c r="DU122" s="804"/>
      <c r="DV122" s="781">
        <v>2.1</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10347129</v>
      </c>
      <c r="BR123" s="820"/>
      <c r="BS123" s="820"/>
      <c r="BT123" s="820"/>
      <c r="BU123" s="820"/>
      <c r="BV123" s="820">
        <v>9761065</v>
      </c>
      <c r="BW123" s="820"/>
      <c r="BX123" s="820"/>
      <c r="BY123" s="820"/>
      <c r="BZ123" s="820"/>
      <c r="CA123" s="820">
        <v>9281490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v>27227</v>
      </c>
      <c r="DM123" s="767"/>
      <c r="DN123" s="767"/>
      <c r="DO123" s="767"/>
      <c r="DP123" s="768"/>
      <c r="DQ123" s="769">
        <v>5033</v>
      </c>
      <c r="DR123" s="767"/>
      <c r="DS123" s="767"/>
      <c r="DT123" s="767"/>
      <c r="DU123" s="768"/>
      <c r="DV123" s="811">
        <v>0.1</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50658</v>
      </c>
      <c r="AB128" s="788"/>
      <c r="AC128" s="788"/>
      <c r="AD128" s="788"/>
      <c r="AE128" s="789"/>
      <c r="AF128" s="790">
        <v>33308</v>
      </c>
      <c r="AG128" s="788"/>
      <c r="AH128" s="788"/>
      <c r="AI128" s="788"/>
      <c r="AJ128" s="789"/>
      <c r="AK128" s="790">
        <v>19065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3900396</v>
      </c>
      <c r="AB129" s="767"/>
      <c r="AC129" s="767"/>
      <c r="AD129" s="767"/>
      <c r="AE129" s="768"/>
      <c r="AF129" s="769">
        <v>3902012</v>
      </c>
      <c r="AG129" s="767"/>
      <c r="AH129" s="767"/>
      <c r="AI129" s="767"/>
      <c r="AJ129" s="768"/>
      <c r="AK129" s="769">
        <v>3933580</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474238</v>
      </c>
      <c r="AB130" s="767"/>
      <c r="AC130" s="767"/>
      <c r="AD130" s="767"/>
      <c r="AE130" s="768"/>
      <c r="AF130" s="769">
        <v>470292</v>
      </c>
      <c r="AG130" s="767"/>
      <c r="AH130" s="767"/>
      <c r="AI130" s="767"/>
      <c r="AJ130" s="768"/>
      <c r="AK130" s="769">
        <v>479851</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11.1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3426158</v>
      </c>
      <c r="AB131" s="751"/>
      <c r="AC131" s="751"/>
      <c r="AD131" s="751"/>
      <c r="AE131" s="752"/>
      <c r="AF131" s="753">
        <v>3431720</v>
      </c>
      <c r="AG131" s="751"/>
      <c r="AH131" s="751"/>
      <c r="AI131" s="751"/>
      <c r="AJ131" s="752"/>
      <c r="AK131" s="753">
        <v>3453729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10.299962819999999</v>
      </c>
      <c r="AB132" s="732"/>
      <c r="AC132" s="732"/>
      <c r="AD132" s="732"/>
      <c r="AE132" s="733"/>
      <c r="AF132" s="734">
        <v>11.20123437</v>
      </c>
      <c r="AG132" s="732"/>
      <c r="AH132" s="732"/>
      <c r="AI132" s="732"/>
      <c r="AJ132" s="733"/>
      <c r="AK132" s="734">
        <v>11.92658718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11.3</v>
      </c>
      <c r="AB133" s="711"/>
      <c r="AC133" s="711"/>
      <c r="AD133" s="711"/>
      <c r="AE133" s="712"/>
      <c r="AF133" s="710">
        <v>11.1</v>
      </c>
      <c r="AG133" s="711"/>
      <c r="AH133" s="711"/>
      <c r="AI133" s="711"/>
      <c r="AJ133" s="712"/>
      <c r="AK133" s="710">
        <v>11.1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xmnCON+Q0r9zQqFNNcyyc1GHdM/TOTAsmVj8ZOpu5blDTe1hLED6W629LAQzPHWWHJYC0jFYDpMbMHMpGlABw==" saltValue="dENA6P5ICPQClCOUHOBe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gWW34PmucpoJcKRRJ+Nj3X/++GbBHLft+CcFJl3PR20JZ4ZvrggvDWk861Pg1kCMhFbqQoyR+oaTInEtXIjgw==" saltValue="7KaM7W7H+zJw5DD+ka4X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imtG7SzSZagmTGTbBJBNAG4jGzEgBwAvJIUOFuo8/x2xxoggnMY1RB9HYkLrOEmfcwlb1WUFHHxookL8TmOGQ==" saltValue="mAst2/aEX/jso+hYp5Cs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1437816</v>
      </c>
      <c r="AP9" s="262">
        <v>210268</v>
      </c>
      <c r="AQ9" s="263">
        <v>156369</v>
      </c>
      <c r="AR9" s="264">
        <v>34.5</v>
      </c>
    </row>
    <row r="10" spans="1:46" ht="13.5" customHeight="1" x14ac:dyDescent="0.2">
      <c r="A10" s="247"/>
      <c r="AK10" s="1117" t="s">
        <v>485</v>
      </c>
      <c r="AL10" s="1118"/>
      <c r="AM10" s="1118"/>
      <c r="AN10" s="1119"/>
      <c r="AO10" s="265">
        <v>12468</v>
      </c>
      <c r="AP10" s="265">
        <v>1823</v>
      </c>
      <c r="AQ10" s="266">
        <v>21449</v>
      </c>
      <c r="AR10" s="267">
        <v>-91.5</v>
      </c>
    </row>
    <row r="11" spans="1:46" ht="13.5" customHeight="1" x14ac:dyDescent="0.2">
      <c r="A11" s="247"/>
      <c r="AK11" s="1117" t="s">
        <v>486</v>
      </c>
      <c r="AL11" s="1118"/>
      <c r="AM11" s="1118"/>
      <c r="AN11" s="1119"/>
      <c r="AO11" s="265" t="s">
        <v>487</v>
      </c>
      <c r="AP11" s="265" t="s">
        <v>487</v>
      </c>
      <c r="AQ11" s="266">
        <v>1663</v>
      </c>
      <c r="AR11" s="267" t="s">
        <v>487</v>
      </c>
    </row>
    <row r="12" spans="1:46" ht="13.5" customHeight="1" x14ac:dyDescent="0.2">
      <c r="A12" s="247"/>
      <c r="AK12" s="1117" t="s">
        <v>488</v>
      </c>
      <c r="AL12" s="1118"/>
      <c r="AM12" s="1118"/>
      <c r="AN12" s="1119"/>
      <c r="AO12" s="265" t="s">
        <v>487</v>
      </c>
      <c r="AP12" s="265" t="s">
        <v>487</v>
      </c>
      <c r="AQ12" s="266">
        <v>34</v>
      </c>
      <c r="AR12" s="267" t="s">
        <v>487</v>
      </c>
    </row>
    <row r="13" spans="1:46" ht="13.5" customHeight="1" x14ac:dyDescent="0.2">
      <c r="A13" s="247"/>
      <c r="AK13" s="1117" t="s">
        <v>489</v>
      </c>
      <c r="AL13" s="1118"/>
      <c r="AM13" s="1118"/>
      <c r="AN13" s="1119"/>
      <c r="AO13" s="265">
        <v>61739</v>
      </c>
      <c r="AP13" s="265">
        <v>9029</v>
      </c>
      <c r="AQ13" s="266">
        <v>5566</v>
      </c>
      <c r="AR13" s="267">
        <v>62.2</v>
      </c>
    </row>
    <row r="14" spans="1:46" ht="13.5" customHeight="1" x14ac:dyDescent="0.2">
      <c r="A14" s="247"/>
      <c r="AK14" s="1117" t="s">
        <v>490</v>
      </c>
      <c r="AL14" s="1118"/>
      <c r="AM14" s="1118"/>
      <c r="AN14" s="1119"/>
      <c r="AO14" s="265">
        <v>46304</v>
      </c>
      <c r="AP14" s="265">
        <v>6772</v>
      </c>
      <c r="AQ14" s="266">
        <v>3589</v>
      </c>
      <c r="AR14" s="267">
        <v>88.7</v>
      </c>
    </row>
    <row r="15" spans="1:46" ht="13.5" customHeight="1" x14ac:dyDescent="0.2">
      <c r="A15" s="247"/>
      <c r="AK15" s="1120" t="s">
        <v>491</v>
      </c>
      <c r="AL15" s="1121"/>
      <c r="AM15" s="1121"/>
      <c r="AN15" s="1122"/>
      <c r="AO15" s="265">
        <v>-110384</v>
      </c>
      <c r="AP15" s="265">
        <v>-16143</v>
      </c>
      <c r="AQ15" s="266">
        <v>-10547</v>
      </c>
      <c r="AR15" s="267">
        <v>53.1</v>
      </c>
    </row>
    <row r="16" spans="1:46" ht="13.2" x14ac:dyDescent="0.2">
      <c r="A16" s="247"/>
      <c r="AK16" s="1120" t="s">
        <v>177</v>
      </c>
      <c r="AL16" s="1121"/>
      <c r="AM16" s="1121"/>
      <c r="AN16" s="1122"/>
      <c r="AO16" s="265">
        <v>1447943</v>
      </c>
      <c r="AP16" s="265">
        <v>211749</v>
      </c>
      <c r="AQ16" s="266">
        <v>178125</v>
      </c>
      <c r="AR16" s="267">
        <v>18.899999999999999</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23.54</v>
      </c>
      <c r="AP21" s="278">
        <v>14.51</v>
      </c>
      <c r="AQ21" s="279">
        <v>9.0299999999999994</v>
      </c>
      <c r="AS21" s="280"/>
      <c r="AT21" s="276"/>
    </row>
    <row r="22" spans="1:46" s="248" customFormat="1" ht="13.2" x14ac:dyDescent="0.2">
      <c r="A22" s="276"/>
      <c r="AK22" s="1123" t="s">
        <v>497</v>
      </c>
      <c r="AL22" s="1124"/>
      <c r="AM22" s="1124"/>
      <c r="AN22" s="1125"/>
      <c r="AO22" s="281">
        <v>88</v>
      </c>
      <c r="AP22" s="282">
        <v>95.5</v>
      </c>
      <c r="AQ22" s="283">
        <v>-7.5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739395</v>
      </c>
      <c r="AP32" s="291">
        <v>108130</v>
      </c>
      <c r="AQ32" s="292">
        <v>89268</v>
      </c>
      <c r="AR32" s="293">
        <v>21.1</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t="s">
        <v>487</v>
      </c>
      <c r="AR34" s="293" t="s">
        <v>487</v>
      </c>
    </row>
    <row r="35" spans="1:46" ht="27" customHeight="1" x14ac:dyDescent="0.2">
      <c r="A35" s="247"/>
      <c r="AK35" s="1107" t="s">
        <v>504</v>
      </c>
      <c r="AL35" s="1108"/>
      <c r="AM35" s="1108"/>
      <c r="AN35" s="1109"/>
      <c r="AO35" s="291">
        <v>139917</v>
      </c>
      <c r="AP35" s="291">
        <v>20462</v>
      </c>
      <c r="AQ35" s="292">
        <v>17003</v>
      </c>
      <c r="AR35" s="293">
        <v>20.3</v>
      </c>
    </row>
    <row r="36" spans="1:46" ht="27" customHeight="1" x14ac:dyDescent="0.2">
      <c r="A36" s="247"/>
      <c r="AK36" s="1107" t="s">
        <v>505</v>
      </c>
      <c r="AL36" s="1108"/>
      <c r="AM36" s="1108"/>
      <c r="AN36" s="1109"/>
      <c r="AO36" s="291">
        <v>31516</v>
      </c>
      <c r="AP36" s="291">
        <v>4609</v>
      </c>
      <c r="AQ36" s="292">
        <v>5039</v>
      </c>
      <c r="AR36" s="293">
        <v>-8.5</v>
      </c>
    </row>
    <row r="37" spans="1:46" ht="13.5" customHeight="1" x14ac:dyDescent="0.2">
      <c r="A37" s="247"/>
      <c r="AK37" s="1107" t="s">
        <v>506</v>
      </c>
      <c r="AL37" s="1108"/>
      <c r="AM37" s="1108"/>
      <c r="AN37" s="1109"/>
      <c r="AO37" s="291" t="s">
        <v>487</v>
      </c>
      <c r="AP37" s="291" t="s">
        <v>487</v>
      </c>
      <c r="AQ37" s="292">
        <v>909</v>
      </c>
      <c r="AR37" s="293" t="s">
        <v>487</v>
      </c>
    </row>
    <row r="38" spans="1:46" ht="27" customHeight="1" x14ac:dyDescent="0.2">
      <c r="A38" s="247"/>
      <c r="AK38" s="1110" t="s">
        <v>507</v>
      </c>
      <c r="AL38" s="1111"/>
      <c r="AM38" s="1111"/>
      <c r="AN38" s="1112"/>
      <c r="AO38" s="294" t="s">
        <v>487</v>
      </c>
      <c r="AP38" s="294" t="s">
        <v>487</v>
      </c>
      <c r="AQ38" s="295">
        <v>25</v>
      </c>
      <c r="AR38" s="283" t="s">
        <v>487</v>
      </c>
      <c r="AS38" s="290"/>
    </row>
    <row r="39" spans="1:46" ht="13.2" x14ac:dyDescent="0.2">
      <c r="A39" s="247"/>
      <c r="AK39" s="1110" t="s">
        <v>508</v>
      </c>
      <c r="AL39" s="1111"/>
      <c r="AM39" s="1111"/>
      <c r="AN39" s="1112"/>
      <c r="AO39" s="291">
        <v>-19065</v>
      </c>
      <c r="AP39" s="291">
        <v>-2788</v>
      </c>
      <c r="AQ39" s="292">
        <v>-4913</v>
      </c>
      <c r="AR39" s="293">
        <v>-43.3</v>
      </c>
      <c r="AS39" s="290"/>
    </row>
    <row r="40" spans="1:46" ht="27" customHeight="1" x14ac:dyDescent="0.2">
      <c r="A40" s="247"/>
      <c r="AK40" s="1107" t="s">
        <v>509</v>
      </c>
      <c r="AL40" s="1108"/>
      <c r="AM40" s="1108"/>
      <c r="AN40" s="1109"/>
      <c r="AO40" s="291">
        <v>-479851</v>
      </c>
      <c r="AP40" s="291">
        <v>-70174</v>
      </c>
      <c r="AQ40" s="292">
        <v>-72657</v>
      </c>
      <c r="AR40" s="293">
        <v>-3.4</v>
      </c>
      <c r="AS40" s="290"/>
    </row>
    <row r="41" spans="1:46" ht="13.2" x14ac:dyDescent="0.2">
      <c r="A41" s="247"/>
      <c r="AK41" s="1113" t="s">
        <v>287</v>
      </c>
      <c r="AL41" s="1114"/>
      <c r="AM41" s="1114"/>
      <c r="AN41" s="1115"/>
      <c r="AO41" s="291">
        <v>411912</v>
      </c>
      <c r="AP41" s="291">
        <v>60239</v>
      </c>
      <c r="AQ41" s="292">
        <v>34674</v>
      </c>
      <c r="AR41" s="293">
        <v>73.7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1742784</v>
      </c>
      <c r="AN51" s="313">
        <v>241249</v>
      </c>
      <c r="AO51" s="314">
        <v>32.299999999999997</v>
      </c>
      <c r="AP51" s="315">
        <v>125391</v>
      </c>
      <c r="AQ51" s="316">
        <v>-13.6</v>
      </c>
      <c r="AR51" s="317">
        <v>45.9</v>
      </c>
    </row>
    <row r="52" spans="1:44" ht="13.2" x14ac:dyDescent="0.2">
      <c r="A52" s="247"/>
      <c r="AK52" s="318"/>
      <c r="AL52" s="319" t="s">
        <v>519</v>
      </c>
      <c r="AM52" s="320">
        <v>926458</v>
      </c>
      <c r="AN52" s="321">
        <v>128247</v>
      </c>
      <c r="AO52" s="322">
        <v>-11.2</v>
      </c>
      <c r="AP52" s="323">
        <v>68516</v>
      </c>
      <c r="AQ52" s="324">
        <v>-18.2</v>
      </c>
      <c r="AR52" s="325">
        <v>7</v>
      </c>
    </row>
    <row r="53" spans="1:44" ht="13.2" x14ac:dyDescent="0.2">
      <c r="A53" s="247"/>
      <c r="AK53" s="303" t="s">
        <v>520</v>
      </c>
      <c r="AL53" s="304"/>
      <c r="AM53" s="312">
        <v>1582391</v>
      </c>
      <c r="AN53" s="313">
        <v>221996</v>
      </c>
      <c r="AO53" s="314">
        <v>-8</v>
      </c>
      <c r="AP53" s="315">
        <v>138402</v>
      </c>
      <c r="AQ53" s="316">
        <v>10.4</v>
      </c>
      <c r="AR53" s="317">
        <v>-18.399999999999999</v>
      </c>
    </row>
    <row r="54" spans="1:44" ht="13.2" x14ac:dyDescent="0.2">
      <c r="A54" s="247"/>
      <c r="AK54" s="318"/>
      <c r="AL54" s="319" t="s">
        <v>519</v>
      </c>
      <c r="AM54" s="320">
        <v>1116784</v>
      </c>
      <c r="AN54" s="321">
        <v>156676</v>
      </c>
      <c r="AO54" s="322">
        <v>22.2</v>
      </c>
      <c r="AP54" s="323">
        <v>70652</v>
      </c>
      <c r="AQ54" s="324">
        <v>3.1</v>
      </c>
      <c r="AR54" s="325">
        <v>19.100000000000001</v>
      </c>
    </row>
    <row r="55" spans="1:44" ht="13.2" x14ac:dyDescent="0.2">
      <c r="A55" s="247"/>
      <c r="AK55" s="303" t="s">
        <v>521</v>
      </c>
      <c r="AL55" s="304"/>
      <c r="AM55" s="312">
        <v>2576626</v>
      </c>
      <c r="AN55" s="313">
        <v>365323</v>
      </c>
      <c r="AO55" s="314">
        <v>64.599999999999994</v>
      </c>
      <c r="AP55" s="315">
        <v>146367</v>
      </c>
      <c r="AQ55" s="316">
        <v>5.8</v>
      </c>
      <c r="AR55" s="317">
        <v>58.8</v>
      </c>
    </row>
    <row r="56" spans="1:44" ht="13.2" x14ac:dyDescent="0.2">
      <c r="A56" s="247"/>
      <c r="AK56" s="318"/>
      <c r="AL56" s="319" t="s">
        <v>519</v>
      </c>
      <c r="AM56" s="320">
        <v>1061165</v>
      </c>
      <c r="AN56" s="321">
        <v>150456</v>
      </c>
      <c r="AO56" s="322">
        <v>-4</v>
      </c>
      <c r="AP56" s="323">
        <v>79441</v>
      </c>
      <c r="AQ56" s="324">
        <v>12.4</v>
      </c>
      <c r="AR56" s="325">
        <v>-16.399999999999999</v>
      </c>
    </row>
    <row r="57" spans="1:44" ht="13.2" x14ac:dyDescent="0.2">
      <c r="A57" s="247"/>
      <c r="AK57" s="303" t="s">
        <v>522</v>
      </c>
      <c r="AL57" s="304"/>
      <c r="AM57" s="312">
        <v>3811191</v>
      </c>
      <c r="AN57" s="313">
        <v>546956</v>
      </c>
      <c r="AO57" s="314">
        <v>49.7</v>
      </c>
      <c r="AP57" s="315">
        <v>165181</v>
      </c>
      <c r="AQ57" s="316">
        <v>12.9</v>
      </c>
      <c r="AR57" s="317">
        <v>36.799999999999997</v>
      </c>
    </row>
    <row r="58" spans="1:44" ht="13.2" x14ac:dyDescent="0.2">
      <c r="A58" s="247"/>
      <c r="AK58" s="318"/>
      <c r="AL58" s="319" t="s">
        <v>519</v>
      </c>
      <c r="AM58" s="320">
        <v>1986087</v>
      </c>
      <c r="AN58" s="321">
        <v>285030</v>
      </c>
      <c r="AO58" s="322">
        <v>89.4</v>
      </c>
      <c r="AP58" s="323">
        <v>82246</v>
      </c>
      <c r="AQ58" s="324">
        <v>3.5</v>
      </c>
      <c r="AR58" s="325">
        <v>85.9</v>
      </c>
    </row>
    <row r="59" spans="1:44" ht="13.2" x14ac:dyDescent="0.2">
      <c r="A59" s="247"/>
      <c r="AK59" s="303" t="s">
        <v>523</v>
      </c>
      <c r="AL59" s="304"/>
      <c r="AM59" s="312">
        <v>2364095</v>
      </c>
      <c r="AN59" s="313">
        <v>345729</v>
      </c>
      <c r="AO59" s="314">
        <v>-36.799999999999997</v>
      </c>
      <c r="AP59" s="315">
        <v>166234</v>
      </c>
      <c r="AQ59" s="316">
        <v>0.6</v>
      </c>
      <c r="AR59" s="317">
        <v>-37.4</v>
      </c>
    </row>
    <row r="60" spans="1:44" ht="13.2" x14ac:dyDescent="0.2">
      <c r="A60" s="247"/>
      <c r="AK60" s="318"/>
      <c r="AL60" s="319" t="s">
        <v>519</v>
      </c>
      <c r="AM60" s="320">
        <v>1403136</v>
      </c>
      <c r="AN60" s="321">
        <v>205197</v>
      </c>
      <c r="AO60" s="322">
        <v>-28</v>
      </c>
      <c r="AP60" s="323">
        <v>89789</v>
      </c>
      <c r="AQ60" s="324">
        <v>9.1999999999999993</v>
      </c>
      <c r="AR60" s="325">
        <v>-37.200000000000003</v>
      </c>
    </row>
    <row r="61" spans="1:44" ht="13.2" x14ac:dyDescent="0.2">
      <c r="A61" s="247"/>
      <c r="AK61" s="303" t="s">
        <v>524</v>
      </c>
      <c r="AL61" s="326"/>
      <c r="AM61" s="312">
        <v>2415417</v>
      </c>
      <c r="AN61" s="313">
        <v>344251</v>
      </c>
      <c r="AO61" s="314">
        <v>20.399999999999999</v>
      </c>
      <c r="AP61" s="315">
        <v>148315</v>
      </c>
      <c r="AQ61" s="327">
        <v>3.2</v>
      </c>
      <c r="AR61" s="317">
        <v>17.2</v>
      </c>
    </row>
    <row r="62" spans="1:44" ht="13.2" x14ac:dyDescent="0.2">
      <c r="A62" s="247"/>
      <c r="AK62" s="318"/>
      <c r="AL62" s="319" t="s">
        <v>519</v>
      </c>
      <c r="AM62" s="320">
        <v>1298726</v>
      </c>
      <c r="AN62" s="321">
        <v>185121</v>
      </c>
      <c r="AO62" s="322">
        <v>13.7</v>
      </c>
      <c r="AP62" s="323">
        <v>78129</v>
      </c>
      <c r="AQ62" s="324">
        <v>2</v>
      </c>
      <c r="AR62" s="325">
        <v>11.7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UY7WG6J4wd3M7odmXfkqwTPvzN9ENDBAno1i8gDmaJmdL+qUs9Eed9ft8WILQyOMbIOhHRPZ9L/uY95EEtirA==" saltValue="aAnZO0hTO6mnckHjKwTU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k9nVe9NX7gRAUgRmaRoZsA61gs2ssUXZ5T6omW3fDB5FUaZFpG6Xh6BkT9sLBbGcXWLan5gkiFrwCrxBmA0ERg==" saltValue="8JCSyJ2QJvzeke4lVYnY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EXzUzRZXFt5pIWRL9MFydrnaqKrydjzMqVid/BgrtEG7L8+ZThOXgK8TJxq3itJz/16e35c7CRC1hhNqETAvw==" saltValue="1mBekNY/I792vTrDR0v0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34.92</v>
      </c>
      <c r="G47" s="12">
        <v>31.9</v>
      </c>
      <c r="H47" s="12">
        <v>33.33</v>
      </c>
      <c r="I47" s="12">
        <v>33.32</v>
      </c>
      <c r="J47" s="13">
        <v>33.049999999999997</v>
      </c>
    </row>
    <row r="48" spans="2:10" ht="57.75" customHeight="1" x14ac:dyDescent="0.2">
      <c r="B48" s="14"/>
      <c r="C48" s="1128" t="s">
        <v>4</v>
      </c>
      <c r="D48" s="1128"/>
      <c r="E48" s="1129"/>
      <c r="F48" s="15">
        <v>4.51</v>
      </c>
      <c r="G48" s="16">
        <v>3.79</v>
      </c>
      <c r="H48" s="16">
        <v>2.2200000000000002</v>
      </c>
      <c r="I48" s="16">
        <v>7.26</v>
      </c>
      <c r="J48" s="17">
        <v>4.8099999999999996</v>
      </c>
    </row>
    <row r="49" spans="2:10" ht="57.75" customHeight="1" thickBot="1" x14ac:dyDescent="0.25">
      <c r="B49" s="18"/>
      <c r="C49" s="1130" t="s">
        <v>5</v>
      </c>
      <c r="D49" s="1130"/>
      <c r="E49" s="1131"/>
      <c r="F49" s="19">
        <v>2.23</v>
      </c>
      <c r="G49" s="20" t="s">
        <v>531</v>
      </c>
      <c r="H49" s="20" t="s">
        <v>532</v>
      </c>
      <c r="I49" s="20">
        <v>5.04</v>
      </c>
      <c r="J49" s="21" t="s">
        <v>533</v>
      </c>
    </row>
    <row r="50" spans="2:10" ht="13.2" x14ac:dyDescent="0.2"/>
  </sheetData>
  <sheetProtection algorithmName="SHA-512" hashValue="f44bXQJw0polEPMUIYA5xVB2BSz1UdDCcZjFP0V2FYBtqnMbjGGRfKgCMBcOCp2X1fCDtzDUT5Scx9hFbUcU5A==" saltValue="TfV2fG9vMZlIJsXjskNT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2026-03-12T12:26:24Z</cp:lastPrinted>
  <dcterms:created xsi:type="dcterms:W3CDTF">2026-02-23T06:00:06Z</dcterms:created>
  <dcterms:modified xsi:type="dcterms:W3CDTF">2026-03-23T01:23:12Z</dcterms:modified>
  <cp:category/>
</cp:coreProperties>
</file>